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GLV">[1]Оглавление!$K$8</definedName>
    <definedName name="OKATO">[1]Оглавление!$K$6</definedName>
    <definedName name="OkpoUc">[1]Оглавление!$K$5</definedName>
    <definedName name="OtDate">[1]Оглавление!$D$3</definedName>
    <definedName name="OtDateTxt">[1]Оглавление!$L$3</definedName>
    <definedName name="OtOkpo">[1]Оглавление!$K$7</definedName>
    <definedName name="OtOrg">[1]Оглавление!$D$6</definedName>
    <definedName name="OtRasp">[1]Оглавление!$C$8</definedName>
    <definedName name="OtUch">[1]Оглавление!$D$5</definedName>
  </definedNames>
  <calcPr calcId="152511"/>
</workbook>
</file>

<file path=xl/calcChain.xml><?xml version="1.0" encoding="utf-8"?>
<calcChain xmlns="http://schemas.openxmlformats.org/spreadsheetml/2006/main">
  <c r="I98" i="1" l="1"/>
  <c r="J98" i="1" s="1"/>
  <c r="I97" i="1"/>
  <c r="J97" i="1" s="1"/>
  <c r="I96" i="1"/>
  <c r="J96" i="1" s="1"/>
  <c r="I95" i="1"/>
  <c r="J95" i="1" s="1"/>
  <c r="H93" i="1"/>
  <c r="G93" i="1"/>
  <c r="F93" i="1"/>
  <c r="E93" i="1"/>
  <c r="I93" i="1" s="1"/>
  <c r="D93" i="1"/>
  <c r="J92" i="1"/>
  <c r="I92" i="1"/>
  <c r="I91" i="1"/>
  <c r="J91" i="1" s="1"/>
  <c r="J90" i="1"/>
  <c r="I90" i="1"/>
  <c r="I89" i="1"/>
  <c r="J89" i="1" s="1"/>
  <c r="H87" i="1"/>
  <c r="G87" i="1"/>
  <c r="F87" i="1"/>
  <c r="E87" i="1"/>
  <c r="I87" i="1" s="1"/>
  <c r="J87" i="1" s="1"/>
  <c r="D87" i="1"/>
  <c r="I86" i="1"/>
  <c r="J86" i="1" s="1"/>
  <c r="I85" i="1"/>
  <c r="J85" i="1" s="1"/>
  <c r="I84" i="1"/>
  <c r="J84" i="1" s="1"/>
  <c r="H82" i="1"/>
  <c r="G82" i="1"/>
  <c r="F82" i="1"/>
  <c r="E82" i="1"/>
  <c r="I82" i="1" s="1"/>
  <c r="D82" i="1"/>
  <c r="J82" i="1" s="1"/>
  <c r="J81" i="1"/>
  <c r="I81" i="1"/>
  <c r="I80" i="1"/>
  <c r="J80" i="1" s="1"/>
  <c r="H78" i="1"/>
  <c r="G78" i="1"/>
  <c r="F78" i="1"/>
  <c r="E78" i="1"/>
  <c r="I78" i="1" s="1"/>
  <c r="J78" i="1" s="1"/>
  <c r="D78" i="1"/>
  <c r="I71" i="1"/>
  <c r="J71" i="1" s="1"/>
  <c r="I70" i="1"/>
  <c r="J70" i="1" s="1"/>
  <c r="H68" i="1"/>
  <c r="G68" i="1"/>
  <c r="F68" i="1"/>
  <c r="E68" i="1"/>
  <c r="I68" i="1" s="1"/>
  <c r="J68" i="1" s="1"/>
  <c r="D68" i="1"/>
  <c r="I63" i="1"/>
  <c r="J63" i="1" s="1"/>
  <c r="J62" i="1"/>
  <c r="I62" i="1"/>
  <c r="I61" i="1"/>
  <c r="J61" i="1" s="1"/>
  <c r="J60" i="1"/>
  <c r="I60" i="1"/>
  <c r="I59" i="1"/>
  <c r="J59" i="1" s="1"/>
  <c r="J58" i="1"/>
  <c r="I58" i="1"/>
  <c r="H56" i="1"/>
  <c r="G56" i="1"/>
  <c r="F56" i="1"/>
  <c r="E56" i="1"/>
  <c r="I56" i="1" s="1"/>
  <c r="D56" i="1"/>
  <c r="I55" i="1"/>
  <c r="J55" i="1" s="1"/>
  <c r="I54" i="1"/>
  <c r="J54" i="1" s="1"/>
  <c r="I53" i="1"/>
  <c r="J53" i="1" s="1"/>
  <c r="H51" i="1"/>
  <c r="G51" i="1"/>
  <c r="G49" i="1" s="1"/>
  <c r="G99" i="1" s="1"/>
  <c r="F51" i="1"/>
  <c r="F49" i="1" s="1"/>
  <c r="E51" i="1"/>
  <c r="E49" i="1" s="1"/>
  <c r="D51" i="1"/>
  <c r="H49" i="1"/>
  <c r="H99" i="1" s="1"/>
  <c r="D49" i="1"/>
  <c r="D99" i="1" s="1"/>
  <c r="I42" i="1"/>
  <c r="J42" i="1" s="1"/>
  <c r="I39" i="1"/>
  <c r="J39" i="1" s="1"/>
  <c r="H37" i="1"/>
  <c r="F37" i="1"/>
  <c r="I37" i="1" s="1"/>
  <c r="E37" i="1"/>
  <c r="D37" i="1"/>
  <c r="I22" i="1"/>
  <c r="J22" i="1" s="1"/>
  <c r="H18" i="1"/>
  <c r="F18" i="1"/>
  <c r="F99" i="1" s="1"/>
  <c r="E18" i="1"/>
  <c r="D18" i="1"/>
  <c r="J9" i="1"/>
  <c r="B9" i="1"/>
  <c r="J8" i="1"/>
  <c r="J7" i="1"/>
  <c r="B7" i="1"/>
  <c r="J5" i="1"/>
  <c r="B5" i="1"/>
  <c r="J4" i="1"/>
  <c r="D4" i="1"/>
  <c r="E99" i="1" l="1"/>
  <c r="I99" i="1" s="1"/>
  <c r="I49" i="1"/>
  <c r="J37" i="1"/>
  <c r="J56" i="1"/>
  <c r="J93" i="1"/>
  <c r="I18" i="1"/>
  <c r="J18" i="1" s="1"/>
  <c r="J49" i="1"/>
  <c r="I51" i="1"/>
  <c r="J51" i="1" s="1"/>
</calcChain>
</file>

<file path=xl/sharedStrings.xml><?xml version="1.0" encoding="utf-8"?>
<sst xmlns="http://schemas.openxmlformats.org/spreadsheetml/2006/main" count="262" uniqueCount="196">
  <si>
    <t xml:space="preserve">ОТЧЕТ </t>
  </si>
  <si>
    <t>КОДЫ</t>
  </si>
  <si>
    <t>ОБ ИСПОЛНЕНИИ УЧРЕЖДЕНИЕМ ПЛАНА ЕГО ФИНАНСОВО-ХОЗЯЙСТВЕННОЙ ДЕЯТЕЛЬНОСТИ</t>
  </si>
  <si>
    <t>Форма по ОКУД</t>
  </si>
  <si>
    <t>0503737</t>
  </si>
  <si>
    <t xml:space="preserve">на 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</si>
  <si>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</si>
  <si>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</si>
  <si>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</si>
  <si>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</si>
  <si>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</si>
  <si>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ОКТМО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</si>
  <si>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</si>
  <si>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</si>
  <si>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</si>
  <si>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</si>
  <si>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субсидия на выполнение муниципального задания</t>
  </si>
  <si>
    <t>4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</si>
  <si>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</si>
  <si>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</si>
  <si>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</si>
  <si>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</si>
  <si>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</si>
  <si>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 xml:space="preserve"> 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</si>
  <si>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</si>
  <si>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</si>
  <si>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</si>
  <si>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</si>
  <si>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</si>
  <si>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</si>
  <si>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</si>
  <si>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</si>
  <si>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</si>
  <si>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</si>
  <si>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</si>
  <si>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</si>
  <si>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</si>
  <si>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</si>
  <si>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</si>
  <si>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</si>
  <si>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</si>
  <si>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</si>
  <si>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</si>
  <si>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</si>
  <si>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</si>
  <si>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</si>
  <si>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</si>
  <si>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</si>
  <si>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</si>
  <si>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</si>
  <si>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</si>
  <si>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</si>
  <si>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</si>
  <si>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</si>
  <si>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</si>
  <si>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</si>
  <si>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</si>
  <si>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</si>
  <si>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</si>
  <si>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</si>
  <si>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</si>
  <si>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</si>
  <si>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</si>
  <si>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</si>
  <si>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</si>
  <si>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</si>
  <si>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x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</si>
  <si>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</si>
  <si>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</si>
  <si>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</si>
  <si>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</si>
  <si>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</si>
  <si>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</si>
  <si>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</si>
  <si>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</si>
  <si>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</si>
  <si>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</si>
  <si>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</si>
  <si>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</si>
  <si>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</si>
  <si>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</si>
  <si>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</si>
  <si>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</si>
  <si>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</si>
  <si>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</si>
  <si>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</si>
  <si>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</si>
  <si>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</si>
  <si>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</si>
  <si>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</si>
  <si>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</si>
  <si>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</t>
  </si>
  <si>
    <t>101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</si>
  <si>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</si>
  <si>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</si>
  <si>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</si>
  <si>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</si>
  <si>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 доходы</t>
  </si>
  <si>
    <t>104</t>
  </si>
  <si>
    <t>2. Расходы учреждения</t>
  </si>
  <si>
    <t>Форма 0503737  с.2</t>
  </si>
  <si>
    <r>
      <t>РАСХОДЫ</t>
    </r>
    <r>
      <rPr>
        <sz val="9"/>
        <rFont val="Arial Cyr"/>
        <charset val="204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</si>
  <si>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</si>
  <si>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</si>
  <si>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</si>
  <si>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</si>
  <si>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</si>
  <si>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</si>
  <si>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</si>
  <si>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</si>
  <si>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</si>
  <si>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</si>
  <si>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</si>
  <si>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</si>
  <si>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</si>
  <si>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</si>
  <si>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</si>
  <si>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</si>
  <si>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</si>
  <si>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</si>
  <si>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</si>
  <si>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</si>
  <si>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</si>
  <si>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</si>
  <si>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</si>
  <si>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</si>
  <si>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</si>
  <si>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</si>
  <si>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</si>
  <si>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</si>
  <si>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</si>
  <si>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</si>
  <si>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</si>
  <si>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</si>
  <si>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</si>
  <si>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</si>
  <si>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</si>
  <si>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</si>
  <si>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</si>
  <si>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</si>
  <si>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</si>
  <si>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</si>
  <si>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</si>
  <si>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</si>
  <si>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</si>
  <si>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</si>
  <si>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</si>
  <si>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</si>
  <si>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</si>
  <si>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</si>
  <si>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</si>
  <si>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</si>
  <si>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>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</si>
  <si>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</si>
  <si>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</si>
  <si>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</si>
  <si>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</si>
  <si>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</si>
  <si>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</si>
  <si>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</si>
  <si>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</si>
  <si>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</si>
  <si>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</si>
  <si>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</si>
  <si>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</si>
  <si>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</si>
  <si>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</si>
  <si>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</si>
  <si>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</si>
  <si>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</si>
  <si>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</si>
  <si>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</si>
  <si>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</si>
  <si>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</si>
  <si>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</si>
  <si>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</si>
  <si>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</si>
  <si>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</si>
  <si>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</si>
  <si>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</si>
  <si>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</si>
  <si>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</si>
  <si>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</si>
  <si>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                           из них:</t>
  </si>
  <si>
    <t xml:space="preserve">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</si>
  <si>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</si>
  <si>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</si>
  <si>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</si>
  <si>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</si>
  <si>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</si>
  <si>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</si>
  <si>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</si>
  <si>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</si>
  <si>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r>
      <t xml:space="preserve">Возвраты расходов и выплат обеспечений прошлых лет </t>
    </r>
    <r>
      <rPr>
        <sz val="8"/>
        <rFont val="Arial Cyr"/>
        <charset val="204"/>
      </rPr>
      <t>(стр. 300 (гр.5-9) = стр.900 (гр.4-8))</t>
    </r>
  </si>
  <si>
    <t>Результат исполнения  (дефицит / профицит)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</si>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</sst>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_ \ ;\-&quot; &quot;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" fillId="0" borderId="0" xfId="1" applyAlignment="1">
      <alignment horizontal="left"/>
    </xf>
    <xf numFmtId="49" fontId="1" fillId="0" borderId="0" xfId="1" applyNumberFormat="1"/>
    <xf numFmtId="0" fontId="1" fillId="0" borderId="0" xfId="1" applyAlignment="1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9" fontId="2" fillId="0" borderId="0" xfId="1" applyNumberFormat="1" applyFont="1" applyAlignment="1">
      <alignment horizontal="right" vertical="center" indent="1"/>
    </xf>
    <xf numFmtId="49" fontId="2" fillId="0" borderId="2" xfId="1" applyNumberFormat="1" applyFont="1" applyBorder="1" applyAlignment="1">
      <alignment horizontal="center" vertical="center"/>
    </xf>
    <xf numFmtId="0" fontId="2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 applyAlignment="1"/>
    <xf numFmtId="14" fontId="2" fillId="0" borderId="3" xfId="1" applyNumberFormat="1" applyFont="1" applyBorder="1" applyAlignment="1">
      <alignment horizontal="center" vertical="center"/>
    </xf>
    <xf numFmtId="0" fontId="6" fillId="0" borderId="0" xfId="1" applyFont="1" applyFill="1" applyAlignment="1"/>
    <xf numFmtId="0" fontId="5" fillId="0" borderId="4" xfId="1" applyFont="1" applyFill="1" applyBorder="1" applyAlignment="1"/>
    <xf numFmtId="0" fontId="2" fillId="0" borderId="4" xfId="1" applyFont="1" applyFill="1" applyBorder="1" applyAlignment="1"/>
    <xf numFmtId="49" fontId="2" fillId="0" borderId="4" xfId="1" applyNumberFormat="1" applyFont="1" applyFill="1" applyBorder="1" applyAlignment="1"/>
    <xf numFmtId="0" fontId="2" fillId="0" borderId="0" xfId="1" applyFont="1" applyFill="1" applyAlignment="1">
      <alignment horizontal="right" vertical="center" indent="1"/>
    </xf>
    <xf numFmtId="0" fontId="2" fillId="0" borderId="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right" vertical="center" indent="1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9" fontId="2" fillId="0" borderId="0" xfId="1" applyNumberFormat="1" applyFont="1"/>
    <xf numFmtId="0" fontId="2" fillId="0" borderId="0" xfId="1" applyFont="1" applyAlignment="1">
      <alignment horizontal="right" vertical="center" indent="1"/>
    </xf>
    <xf numFmtId="0" fontId="2" fillId="0" borderId="5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49" fontId="2" fillId="0" borderId="4" xfId="1" applyNumberFormat="1" applyFont="1" applyBorder="1"/>
    <xf numFmtId="0" fontId="7" fillId="0" borderId="6" xfId="1" applyFont="1" applyBorder="1"/>
    <xf numFmtId="49" fontId="2" fillId="0" borderId="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3" fillId="0" borderId="0" xfId="1" applyFont="1" applyBorder="1" applyAlignment="1"/>
    <xf numFmtId="0" fontId="3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horizontal="centerContinuous"/>
    </xf>
    <xf numFmtId="0" fontId="1" fillId="0" borderId="4" xfId="1" applyBorder="1" applyAlignment="1">
      <alignment horizontal="left"/>
    </xf>
    <xf numFmtId="0" fontId="1" fillId="0" borderId="4" xfId="1" applyBorder="1" applyAlignment="1"/>
    <xf numFmtId="49" fontId="1" fillId="0" borderId="4" xfId="1" applyNumberFormat="1" applyBorder="1"/>
    <xf numFmtId="0" fontId="1" fillId="0" borderId="4" xfId="1" applyBorder="1"/>
    <xf numFmtId="0" fontId="2" fillId="0" borderId="8" xfId="2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49" fontId="2" fillId="0" borderId="9" xfId="2" applyNumberFormat="1" applyFont="1" applyBorder="1" applyAlignment="1">
      <alignment horizontal="center" vertical="center" wrapText="1"/>
    </xf>
    <xf numFmtId="49" fontId="2" fillId="0" borderId="6" xfId="2" applyNumberFormat="1" applyFont="1" applyBorder="1" applyAlignment="1">
      <alignment horizontal="center" vertical="center" wrapText="1"/>
    </xf>
    <xf numFmtId="49" fontId="2" fillId="0" borderId="10" xfId="2" applyNumberFormat="1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49" fontId="2" fillId="0" borderId="13" xfId="2" applyNumberFormat="1" applyFont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0" fontId="8" fillId="0" borderId="16" xfId="2" applyFont="1" applyBorder="1" applyAlignment="1">
      <alignment horizontal="center" wrapText="1"/>
    </xf>
    <xf numFmtId="49" fontId="9" fillId="0" borderId="17" xfId="2" applyNumberFormat="1" applyFont="1" applyBorder="1" applyAlignment="1" applyProtection="1">
      <alignment horizontal="center" wrapText="1"/>
    </xf>
    <xf numFmtId="49" fontId="9" fillId="0" borderId="18" xfId="2" applyNumberFormat="1" applyFont="1" applyBorder="1" applyAlignment="1" applyProtection="1">
      <alignment horizontal="center" wrapText="1"/>
    </xf>
    <xf numFmtId="164" fontId="2" fillId="2" borderId="14" xfId="2" applyNumberFormat="1" applyFont="1" applyFill="1" applyBorder="1" applyAlignment="1" applyProtection="1"/>
    <xf numFmtId="164" fontId="2" fillId="3" borderId="12" xfId="2" applyNumberFormat="1" applyFont="1" applyFill="1" applyBorder="1" applyAlignment="1"/>
    <xf numFmtId="164" fontId="2" fillId="4" borderId="19" xfId="2" applyNumberFormat="1" applyFont="1" applyFill="1" applyBorder="1" applyAlignment="1" applyProtection="1"/>
    <xf numFmtId="0" fontId="10" fillId="0" borderId="20" xfId="2" applyFont="1" applyBorder="1" applyAlignment="1">
      <alignment horizontal="left" wrapText="1"/>
    </xf>
    <xf numFmtId="49" fontId="2" fillId="0" borderId="21" xfId="2" applyNumberFormat="1" applyFont="1" applyBorder="1" applyAlignment="1" applyProtection="1">
      <alignment horizontal="center"/>
    </xf>
    <xf numFmtId="49" fontId="2" fillId="0" borderId="11" xfId="2" applyNumberFormat="1" applyFont="1" applyBorder="1" applyAlignment="1" applyProtection="1">
      <alignment horizontal="center"/>
    </xf>
    <xf numFmtId="164" fontId="2" fillId="3" borderId="8" xfId="2" applyNumberFormat="1" applyFont="1" applyFill="1" applyBorder="1" applyAlignment="1"/>
    <xf numFmtId="164" fontId="2" fillId="3" borderId="22" xfId="2" applyNumberFormat="1" applyFont="1" applyFill="1" applyBorder="1" applyAlignment="1"/>
    <xf numFmtId="0" fontId="9" fillId="0" borderId="23" xfId="2" applyFont="1" applyBorder="1" applyAlignment="1">
      <alignment horizontal="left" wrapText="1" indent="6"/>
    </xf>
    <xf numFmtId="49" fontId="2" fillId="0" borderId="24" xfId="2" applyNumberFormat="1" applyFont="1" applyBorder="1" applyAlignment="1" applyProtection="1">
      <alignment horizontal="center"/>
    </xf>
    <xf numFmtId="49" fontId="2" fillId="0" borderId="8" xfId="2" applyNumberFormat="1" applyFont="1" applyBorder="1" applyAlignment="1" applyProtection="1">
      <alignment horizontal="center"/>
    </xf>
    <xf numFmtId="164" fontId="2" fillId="3" borderId="13" xfId="2" applyNumberFormat="1" applyFont="1" applyFill="1" applyBorder="1" applyAlignment="1"/>
    <xf numFmtId="49" fontId="2" fillId="3" borderId="8" xfId="2" applyNumberFormat="1" applyFont="1" applyFill="1" applyBorder="1" applyAlignment="1" applyProtection="1"/>
    <xf numFmtId="49" fontId="2" fillId="3" borderId="25" xfId="2" applyNumberFormat="1" applyFont="1" applyFill="1" applyBorder="1" applyAlignment="1" applyProtection="1"/>
    <xf numFmtId="0" fontId="2" fillId="0" borderId="26" xfId="2" applyFont="1" applyBorder="1" applyAlignment="1">
      <alignment horizontal="left" wrapText="1" indent="2"/>
    </xf>
    <xf numFmtId="49" fontId="2" fillId="0" borderId="27" xfId="2" applyNumberFormat="1" applyFont="1" applyBorder="1" applyAlignment="1" applyProtection="1">
      <alignment horizontal="center"/>
    </xf>
    <xf numFmtId="164" fontId="2" fillId="3" borderId="28" xfId="2" applyNumberFormat="1" applyFont="1" applyFill="1" applyBorder="1" applyAlignment="1"/>
    <xf numFmtId="164" fontId="2" fillId="0" borderId="14" xfId="2" applyNumberFormat="1" applyFont="1" applyBorder="1" applyAlignment="1" applyProtection="1">
      <protection locked="0"/>
    </xf>
    <xf numFmtId="164" fontId="2" fillId="3" borderId="14" xfId="2" applyNumberFormat="1" applyFont="1" applyFill="1" applyBorder="1" applyAlignment="1"/>
    <xf numFmtId="164" fontId="2" fillId="4" borderId="22" xfId="2" applyNumberFormat="1" applyFont="1" applyFill="1" applyBorder="1" applyAlignment="1" applyProtection="1"/>
    <xf numFmtId="164" fontId="2" fillId="3" borderId="25" xfId="2" applyNumberFormat="1" applyFont="1" applyFill="1" applyBorder="1" applyAlignment="1"/>
    <xf numFmtId="0" fontId="9" fillId="0" borderId="23" xfId="2" applyFont="1" applyBorder="1" applyAlignment="1">
      <alignment horizontal="left" wrapText="1" indent="4"/>
    </xf>
    <xf numFmtId="164" fontId="2" fillId="3" borderId="8" xfId="2" applyNumberFormat="1" applyFont="1" applyFill="1" applyBorder="1" applyAlignment="1" applyProtection="1"/>
    <xf numFmtId="164" fontId="2" fillId="3" borderId="13" xfId="2" applyNumberFormat="1" applyFont="1" applyFill="1" applyBorder="1" applyAlignment="1" applyProtection="1"/>
    <xf numFmtId="164" fontId="2" fillId="3" borderId="12" xfId="2" applyNumberFormat="1" applyFont="1" applyFill="1" applyBorder="1" applyAlignment="1" applyProtection="1"/>
    <xf numFmtId="164" fontId="2" fillId="3" borderId="28" xfId="2" applyNumberFormat="1" applyFont="1" applyFill="1" applyBorder="1" applyAlignment="1" applyProtection="1"/>
    <xf numFmtId="164" fontId="2" fillId="3" borderId="25" xfId="2" applyNumberFormat="1" applyFont="1" applyFill="1" applyBorder="1" applyAlignment="1" applyProtection="1"/>
    <xf numFmtId="164" fontId="2" fillId="3" borderId="11" xfId="2" applyNumberFormat="1" applyFont="1" applyFill="1" applyBorder="1" applyAlignment="1"/>
    <xf numFmtId="164" fontId="2" fillId="3" borderId="29" xfId="2" applyNumberFormat="1" applyFont="1" applyFill="1" applyBorder="1" applyAlignment="1"/>
    <xf numFmtId="0" fontId="2" fillId="0" borderId="30" xfId="2" applyFont="1" applyBorder="1" applyAlignment="1">
      <alignment horizontal="left" wrapText="1" indent="2"/>
    </xf>
    <xf numFmtId="0" fontId="10" fillId="0" borderId="30" xfId="2" applyFont="1" applyBorder="1" applyAlignment="1">
      <alignment horizontal="left" wrapText="1"/>
    </xf>
    <xf numFmtId="49" fontId="2" fillId="0" borderId="14" xfId="2" applyNumberFormat="1" applyFont="1" applyBorder="1" applyAlignment="1" applyProtection="1">
      <alignment horizontal="center"/>
    </xf>
    <xf numFmtId="164" fontId="2" fillId="2" borderId="18" xfId="2" applyNumberFormat="1" applyFont="1" applyFill="1" applyBorder="1" applyAlignment="1" applyProtection="1"/>
    <xf numFmtId="164" fontId="2" fillId="2" borderId="11" xfId="2" applyNumberFormat="1" applyFont="1" applyFill="1" applyBorder="1" applyAlignment="1" applyProtection="1"/>
    <xf numFmtId="164" fontId="2" fillId="4" borderId="29" xfId="2" applyNumberFormat="1" applyFont="1" applyFill="1" applyBorder="1" applyAlignment="1" applyProtection="1"/>
    <xf numFmtId="164" fontId="2" fillId="5" borderId="18" xfId="2" applyNumberFormat="1" applyFont="1" applyFill="1" applyBorder="1" applyAlignment="1" applyProtection="1">
      <protection locked="0"/>
    </xf>
    <xf numFmtId="164" fontId="2" fillId="3" borderId="18" xfId="2" applyNumberFormat="1" applyFont="1" applyFill="1" applyBorder="1" applyAlignment="1" applyProtection="1"/>
    <xf numFmtId="164" fontId="2" fillId="3" borderId="11" xfId="2" applyNumberFormat="1" applyFont="1" applyFill="1" applyBorder="1" applyAlignment="1" applyProtection="1"/>
    <xf numFmtId="49" fontId="2" fillId="3" borderId="29" xfId="2" applyNumberFormat="1" applyFont="1" applyFill="1" applyBorder="1" applyAlignment="1" applyProtection="1">
      <alignment horizontal="center"/>
    </xf>
    <xf numFmtId="0" fontId="2" fillId="0" borderId="31" xfId="2" applyFont="1" applyBorder="1" applyAlignment="1">
      <alignment horizontal="left" wrapText="1" indent="2"/>
    </xf>
    <xf numFmtId="49" fontId="2" fillId="0" borderId="32" xfId="2" applyNumberFormat="1" applyFont="1" applyBorder="1" applyAlignment="1" applyProtection="1">
      <alignment horizontal="center"/>
    </xf>
    <xf numFmtId="49" fontId="9" fillId="0" borderId="15" xfId="2" applyNumberFormat="1" applyFont="1" applyBorder="1" applyAlignment="1" applyProtection="1">
      <alignment horizontal="center" wrapText="1"/>
    </xf>
    <xf numFmtId="164" fontId="2" fillId="0" borderId="1" xfId="2" applyNumberFormat="1" applyFont="1" applyBorder="1" applyAlignment="1" applyProtection="1">
      <protection locked="0"/>
    </xf>
    <xf numFmtId="164" fontId="2" fillId="3" borderId="1" xfId="2" applyNumberFormat="1" applyFont="1" applyFill="1" applyBorder="1" applyAlignment="1"/>
    <xf numFmtId="164" fontId="2" fillId="2" borderId="1" xfId="2" applyNumberFormat="1" applyFont="1" applyFill="1" applyBorder="1" applyAlignment="1" applyProtection="1"/>
    <xf numFmtId="164" fontId="2" fillId="4" borderId="33" xfId="2" applyNumberFormat="1" applyFont="1" applyFill="1" applyBorder="1" applyAlignment="1" applyProtection="1"/>
    <xf numFmtId="0" fontId="1" fillId="0" borderId="0" xfId="2"/>
    <xf numFmtId="0" fontId="3" fillId="0" borderId="0" xfId="2" applyFont="1" applyBorder="1" applyAlignment="1"/>
    <xf numFmtId="49" fontId="2" fillId="0" borderId="0" xfId="2" applyNumberFormat="1" applyFont="1"/>
    <xf numFmtId="49" fontId="1" fillId="0" borderId="0" xfId="2" applyNumberFormat="1"/>
    <xf numFmtId="49" fontId="2" fillId="0" borderId="0" xfId="2" applyNumberFormat="1" applyFont="1" applyBorder="1" applyAlignment="1">
      <alignment horizontal="centerContinuous"/>
    </xf>
    <xf numFmtId="0" fontId="1" fillId="0" borderId="0" xfId="2" applyBorder="1" applyAlignment="1">
      <alignment horizontal="left"/>
    </xf>
    <xf numFmtId="49" fontId="11" fillId="0" borderId="0" xfId="2" applyNumberFormat="1" applyFont="1" applyBorder="1"/>
    <xf numFmtId="49" fontId="1" fillId="0" borderId="0" xfId="2" applyNumberFormat="1" applyBorder="1"/>
    <xf numFmtId="0" fontId="9" fillId="0" borderId="0" xfId="2" applyFont="1" applyBorder="1" applyAlignment="1">
      <alignment horizontal="right" vertical="center" indent="1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top"/>
    </xf>
    <xf numFmtId="49" fontId="1" fillId="0" borderId="4" xfId="2" applyNumberFormat="1" applyBorder="1"/>
    <xf numFmtId="0" fontId="5" fillId="0" borderId="16" xfId="2" applyFont="1" applyBorder="1" applyAlignment="1">
      <alignment horizontal="left" wrapText="1" indent="2"/>
    </xf>
    <xf numFmtId="49" fontId="9" fillId="0" borderId="34" xfId="2" applyNumberFormat="1" applyFont="1" applyBorder="1" applyAlignment="1">
      <alignment horizontal="center" wrapText="1"/>
    </xf>
    <xf numFmtId="49" fontId="9" fillId="0" borderId="35" xfId="2" applyNumberFormat="1" applyFont="1" applyBorder="1" applyAlignment="1">
      <alignment horizontal="center" wrapText="1"/>
    </xf>
    <xf numFmtId="164" fontId="2" fillId="2" borderId="35" xfId="2" applyNumberFormat="1" applyFont="1" applyFill="1" applyBorder="1" applyAlignment="1" applyProtection="1"/>
    <xf numFmtId="49" fontId="2" fillId="0" borderId="24" xfId="2" applyNumberFormat="1" applyFont="1" applyBorder="1" applyAlignment="1">
      <alignment horizontal="center"/>
    </xf>
    <xf numFmtId="49" fontId="2" fillId="0" borderId="8" xfId="2" applyNumberFormat="1" applyFont="1" applyBorder="1" applyAlignment="1">
      <alignment horizontal="center"/>
    </xf>
    <xf numFmtId="49" fontId="2" fillId="0" borderId="36" xfId="2" applyNumberFormat="1" applyFont="1" applyBorder="1" applyAlignment="1">
      <alignment horizontal="center"/>
    </xf>
    <xf numFmtId="49" fontId="2" fillId="0" borderId="11" xfId="2" applyNumberFormat="1" applyFont="1" applyBorder="1" applyAlignment="1">
      <alignment horizontal="center"/>
    </xf>
    <xf numFmtId="49" fontId="2" fillId="0" borderId="27" xfId="2" applyNumberFormat="1" applyFont="1" applyBorder="1" applyAlignment="1">
      <alignment horizontal="center"/>
    </xf>
    <xf numFmtId="49" fontId="2" fillId="0" borderId="37" xfId="2" applyNumberFormat="1" applyFont="1" applyBorder="1" applyAlignment="1">
      <alignment horizontal="center"/>
    </xf>
    <xf numFmtId="164" fontId="2" fillId="0" borderId="11" xfId="2" applyNumberFormat="1" applyFont="1" applyBorder="1" applyAlignment="1" applyProtection="1">
      <protection locked="0"/>
    </xf>
    <xf numFmtId="164" fontId="2" fillId="0" borderId="18" xfId="2" applyNumberFormat="1" applyFont="1" applyBorder="1" applyAlignment="1" applyProtection="1">
      <protection locked="0"/>
    </xf>
    <xf numFmtId="164" fontId="2" fillId="4" borderId="28" xfId="2" applyNumberFormat="1" applyFont="1" applyFill="1" applyBorder="1" applyAlignment="1" applyProtection="1"/>
    <xf numFmtId="49" fontId="2" fillId="0" borderId="21" xfId="2" applyNumberFormat="1" applyFont="1" applyBorder="1" applyAlignment="1">
      <alignment horizontal="center"/>
    </xf>
    <xf numFmtId="49" fontId="2" fillId="0" borderId="23" xfId="2" applyNumberFormat="1" applyFont="1" applyBorder="1" applyAlignment="1">
      <alignment horizontal="center"/>
    </xf>
    <xf numFmtId="164" fontId="2" fillId="3" borderId="22" xfId="2" applyNumberFormat="1" applyFont="1" applyFill="1" applyBorder="1" applyAlignment="1" applyProtection="1"/>
    <xf numFmtId="164" fontId="2" fillId="3" borderId="29" xfId="2" applyNumberFormat="1" applyFont="1" applyFill="1" applyBorder="1" applyAlignment="1" applyProtection="1"/>
    <xf numFmtId="164" fontId="2" fillId="3" borderId="14" xfId="2" applyNumberFormat="1" applyFont="1" applyFill="1" applyBorder="1" applyAlignment="1" applyProtection="1"/>
    <xf numFmtId="49" fontId="2" fillId="0" borderId="32" xfId="2" applyNumberFormat="1" applyFont="1" applyBorder="1" applyAlignment="1">
      <alignment horizontal="center"/>
    </xf>
    <xf numFmtId="49" fontId="2" fillId="0" borderId="38" xfId="2" applyNumberFormat="1" applyFont="1" applyBorder="1" applyAlignment="1">
      <alignment horizontal="center"/>
    </xf>
    <xf numFmtId="164" fontId="2" fillId="0" borderId="15" xfId="2" applyNumberFormat="1" applyFont="1" applyBorder="1" applyAlignment="1" applyProtection="1">
      <protection locked="0"/>
    </xf>
    <xf numFmtId="164" fontId="2" fillId="4" borderId="39" xfId="2" applyNumberFormat="1" applyFont="1" applyFill="1" applyBorder="1" applyAlignment="1" applyProtection="1"/>
    <xf numFmtId="49" fontId="2" fillId="0" borderId="9" xfId="2" applyNumberFormat="1" applyFont="1" applyBorder="1" applyAlignment="1">
      <alignment horizontal="center"/>
    </xf>
    <xf numFmtId="0" fontId="2" fillId="0" borderId="20" xfId="2" applyFont="1" applyBorder="1" applyAlignment="1">
      <alignment horizontal="left" wrapText="1" indent="2"/>
    </xf>
    <xf numFmtId="0" fontId="2" fillId="0" borderId="23" xfId="2" applyFont="1" applyBorder="1" applyAlignment="1">
      <alignment horizontal="left" wrapText="1"/>
    </xf>
    <xf numFmtId="49" fontId="2" fillId="0" borderId="40" xfId="2" applyNumberFormat="1" applyFont="1" applyBorder="1" applyAlignment="1">
      <alignment horizontal="center"/>
    </xf>
    <xf numFmtId="164" fontId="2" fillId="0" borderId="8" xfId="2" applyNumberFormat="1" applyFont="1" applyBorder="1" applyAlignment="1" applyProtection="1">
      <protection locked="0"/>
    </xf>
    <xf numFmtId="164" fontId="2" fillId="0" borderId="13" xfId="2" applyNumberFormat="1" applyFont="1" applyBorder="1" applyAlignment="1" applyProtection="1">
      <protection locked="0"/>
    </xf>
    <xf numFmtId="164" fontId="2" fillId="2" borderId="8" xfId="2" applyNumberFormat="1" applyFont="1" applyFill="1" applyBorder="1" applyAlignment="1" applyProtection="1"/>
    <xf numFmtId="164" fontId="2" fillId="4" borderId="25" xfId="2" applyNumberFormat="1" applyFont="1" applyFill="1" applyBorder="1" applyAlignment="1" applyProtection="1"/>
    <xf numFmtId="0" fontId="5" fillId="0" borderId="20" xfId="2" applyFont="1" applyBorder="1" applyAlignment="1">
      <alignment horizontal="left" wrapText="1"/>
    </xf>
    <xf numFmtId="49" fontId="2" fillId="6" borderId="21" xfId="2" applyNumberFormat="1" applyFont="1" applyFill="1" applyBorder="1" applyAlignment="1">
      <alignment horizontal="center"/>
    </xf>
    <xf numFmtId="49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 applyProtection="1">
      <protection locked="0"/>
    </xf>
    <xf numFmtId="0" fontId="5" fillId="0" borderId="22" xfId="2" applyFont="1" applyBorder="1" applyAlignment="1">
      <alignment horizontal="left" wrapText="1"/>
    </xf>
    <xf numFmtId="0" fontId="9" fillId="0" borderId="32" xfId="2" applyFont="1" applyBorder="1" applyAlignment="1">
      <alignment horizontal="center" wrapText="1"/>
    </xf>
    <xf numFmtId="0" fontId="9" fillId="0" borderId="41" xfId="2" applyFont="1" applyBorder="1" applyAlignment="1">
      <alignment horizontal="center" wrapText="1"/>
    </xf>
    <xf numFmtId="164" fontId="2" fillId="2" borderId="41" xfId="2" applyNumberFormat="1" applyFont="1" applyFill="1" applyBorder="1" applyAlignment="1" applyProtection="1"/>
    <xf numFmtId="164" fontId="2" fillId="3" borderId="42" xfId="2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_0503737" xfId="2"/>
    <cellStyle name="Обычный_0503737_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5;&#1086;&#1076;%202015\a_07485-&#1084;&#1073;&#1086;&#1091;%20_&#1089;&#1088;&#1077;&#1076;&#1085;&#1103;&#1103;%20&#1086;&#1073;&#1097;&#1077;&#1086;&#1073;&#1088;&#1072;&#1079;&#1086;&#1074;&#1072;&#1090;&#1077;&#1083;&#1100;&#1085;&#1072;&#1103;%20&#1096;&#1082;&#1086;&#1083;&#1072;%20_%206_%20&#1073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0503737_2"/>
      <sheetName val="0503737_4"/>
      <sheetName val="0503737_5"/>
      <sheetName val="0503737_6"/>
      <sheetName val="0503737_7"/>
      <sheetName val="0503779v"/>
      <sheetName val="0503779b"/>
      <sheetName val="0503779t"/>
    </sheetNames>
    <sheetDataSet>
      <sheetData sheetId="0">
        <row r="3">
          <cell r="D3">
            <v>42370</v>
          </cell>
          <cell r="L3" t="str">
            <v>1 января 2016 г.</v>
          </cell>
        </row>
        <row r="5">
          <cell r="D5" t="str">
            <v>Муниципальное бюджетное  общеобразовательное учреждение "Средняя общеобразовательная школа № 6"</v>
          </cell>
          <cell r="K5" t="str">
            <v/>
          </cell>
        </row>
        <row r="6">
          <cell r="D6" t="str">
            <v>Управление образования</v>
          </cell>
          <cell r="K6" t="str">
            <v/>
          </cell>
        </row>
        <row r="7">
          <cell r="K7" t="str">
            <v/>
          </cell>
        </row>
        <row r="8">
          <cell r="C8" t="str">
            <v>Управление образования</v>
          </cell>
          <cell r="K8" t="str">
            <v>933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75" workbookViewId="0">
      <selection activeCell="B78" sqref="B78"/>
    </sheetView>
  </sheetViews>
  <sheetFormatPr defaultRowHeight="15" x14ac:dyDescent="0.25"/>
  <cols>
    <col min="1" max="1" width="20.5703125" customWidth="1"/>
    <col min="4" max="4" width="15.42578125" customWidth="1"/>
    <col min="5" max="5" width="13.5703125" customWidth="1"/>
    <col min="9" max="9" width="13.85546875" customWidth="1"/>
    <col min="10" max="10" width="18.28515625" customWidth="1"/>
  </cols>
  <sheetData>
    <row r="1" spans="1:10" x14ac:dyDescent="0.25">
      <c r="A1" s="1"/>
      <c r="B1" s="1"/>
      <c r="C1" s="1"/>
      <c r="D1" s="1"/>
      <c r="E1" s="2"/>
      <c r="F1" s="2"/>
      <c r="G1" s="2"/>
      <c r="H1" s="2"/>
      <c r="I1" s="3"/>
      <c r="J1" s="4"/>
    </row>
    <row r="2" spans="1:10" ht="15.75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7"/>
      <c r="J2" s="8" t="s">
        <v>1</v>
      </c>
    </row>
    <row r="3" spans="1:10" x14ac:dyDescent="0.25">
      <c r="A3" s="9" t="s">
        <v>2</v>
      </c>
      <c r="B3" s="9"/>
      <c r="C3" s="9"/>
      <c r="D3" s="9"/>
      <c r="E3" s="9"/>
      <c r="F3" s="9"/>
      <c r="G3" s="9"/>
      <c r="H3" s="9"/>
      <c r="I3" s="10" t="s">
        <v>3</v>
      </c>
      <c r="J3" s="11" t="s">
        <v>4</v>
      </c>
    </row>
    <row r="4" spans="1:10" x14ac:dyDescent="0.25">
      <c r="A4" s="12"/>
      <c r="B4" s="12"/>
      <c r="C4" s="13" t="s">
        <v>5</v>
      </c>
      <c r="D4" s="14" t="str">
        <f>OtDateTxt</f>
        <v>1 января 2016 г.</v>
      </c>
      <c r="E4" s="12"/>
      <c r="F4" s="12"/>
      <c r="G4" s="12"/>
      <c r="H4" s="12"/>
      <c r="I4" s="10" t="s">
        <v>6</v>
      </c>
      <c r="J4" s="15">
        <f>OtDate</f>
        <v>42370</v>
      </c>
    </row>
    <row r="5" spans="1:10" x14ac:dyDescent="0.25">
      <c r="A5" s="16" t="s">
        <v>7</v>
      </c>
      <c r="B5" s="17" t="str">
        <f>OtUch</f>
        <v>Муниципальное бюджетное  общеобразовательное учреждение "Средняя общеобразовательная школа № 6"</v>
      </c>
      <c r="C5" s="18"/>
      <c r="D5" s="18"/>
      <c r="E5" s="19"/>
      <c r="F5" s="19"/>
      <c r="G5" s="19"/>
      <c r="H5" s="19"/>
      <c r="I5" s="20" t="s">
        <v>8</v>
      </c>
      <c r="J5" s="21" t="str">
        <f>OkpoUc</f>
        <v/>
      </c>
    </row>
    <row r="6" spans="1:10" x14ac:dyDescent="0.25">
      <c r="A6" s="16" t="s">
        <v>9</v>
      </c>
      <c r="B6" s="18"/>
      <c r="C6" s="18"/>
      <c r="D6" s="18"/>
      <c r="E6" s="19"/>
      <c r="F6" s="19"/>
      <c r="G6" s="19"/>
      <c r="H6" s="19"/>
      <c r="I6" s="20"/>
      <c r="J6" s="21"/>
    </row>
    <row r="7" spans="1:10" x14ac:dyDescent="0.25">
      <c r="A7" s="16" t="s">
        <v>10</v>
      </c>
      <c r="B7" s="17" t="str">
        <f>OtOrg</f>
        <v>Управление образования</v>
      </c>
      <c r="C7" s="18"/>
      <c r="D7" s="18"/>
      <c r="E7" s="19"/>
      <c r="F7" s="19"/>
      <c r="G7" s="19"/>
      <c r="H7" s="19"/>
      <c r="I7" s="22" t="s">
        <v>11</v>
      </c>
      <c r="J7" s="21" t="str">
        <f>OKATO</f>
        <v/>
      </c>
    </row>
    <row r="8" spans="1:10" x14ac:dyDescent="0.25">
      <c r="A8" s="23" t="s">
        <v>12</v>
      </c>
      <c r="B8" s="24"/>
      <c r="C8" s="24"/>
      <c r="D8" s="24"/>
      <c r="E8" s="25"/>
      <c r="F8" s="25"/>
      <c r="G8" s="25"/>
      <c r="H8" s="25"/>
      <c r="I8" s="26" t="s">
        <v>8</v>
      </c>
      <c r="J8" s="27" t="str">
        <f>OtOkpo</f>
        <v/>
      </c>
    </row>
    <row r="9" spans="1:10" x14ac:dyDescent="0.25">
      <c r="A9" s="23" t="s">
        <v>13</v>
      </c>
      <c r="B9" s="28" t="str">
        <f>OtRasp</f>
        <v>Управление образования</v>
      </c>
      <c r="C9" s="29"/>
      <c r="D9" s="29"/>
      <c r="E9" s="30"/>
      <c r="F9" s="30"/>
      <c r="G9" s="30"/>
      <c r="H9" s="30"/>
      <c r="I9" s="26" t="s">
        <v>14</v>
      </c>
      <c r="J9" s="27" t="str">
        <f>GLV</f>
        <v>933</v>
      </c>
    </row>
    <row r="10" spans="1:10" x14ac:dyDescent="0.25">
      <c r="A10" s="23" t="s">
        <v>15</v>
      </c>
      <c r="B10" s="31" t="s">
        <v>16</v>
      </c>
      <c r="C10" s="29"/>
      <c r="D10" s="29"/>
      <c r="E10" s="30"/>
      <c r="F10" s="30"/>
      <c r="G10" s="30"/>
      <c r="H10" s="30"/>
      <c r="I10" s="26"/>
      <c r="J10" s="32" t="s">
        <v>17</v>
      </c>
    </row>
    <row r="11" spans="1:10" x14ac:dyDescent="0.25">
      <c r="A11" s="23" t="s">
        <v>18</v>
      </c>
      <c r="B11" s="24"/>
      <c r="C11" s="24"/>
      <c r="D11" s="24"/>
      <c r="E11" s="25"/>
      <c r="F11" s="25"/>
      <c r="G11" s="25"/>
      <c r="H11" s="25"/>
      <c r="I11" s="26"/>
      <c r="J11" s="32"/>
    </row>
    <row r="12" spans="1:10" ht="15.75" thickBot="1" x14ac:dyDescent="0.3">
      <c r="A12" s="23" t="s">
        <v>19</v>
      </c>
      <c r="B12" s="24"/>
      <c r="C12" s="24"/>
      <c r="D12" s="24"/>
      <c r="E12" s="25"/>
      <c r="F12" s="25"/>
      <c r="G12" s="25"/>
      <c r="H12" s="25"/>
      <c r="I12" s="26" t="s">
        <v>20</v>
      </c>
      <c r="J12" s="33" t="s">
        <v>21</v>
      </c>
    </row>
    <row r="13" spans="1:10" x14ac:dyDescent="0.25">
      <c r="A13" s="1"/>
      <c r="B13" s="34"/>
      <c r="C13" s="34"/>
      <c r="D13" s="35" t="s">
        <v>22</v>
      </c>
      <c r="E13" s="25"/>
      <c r="F13" s="2"/>
      <c r="G13" s="25"/>
      <c r="H13" s="25"/>
      <c r="I13" s="25"/>
      <c r="J13" s="36"/>
    </row>
    <row r="14" spans="1:10" x14ac:dyDescent="0.25">
      <c r="A14" s="37"/>
      <c r="B14" s="37"/>
      <c r="C14" s="37"/>
      <c r="D14" s="38"/>
      <c r="E14" s="39"/>
      <c r="F14" s="39"/>
      <c r="G14" s="39"/>
      <c r="H14" s="39"/>
      <c r="I14" s="39"/>
      <c r="J14" s="40"/>
    </row>
    <row r="15" spans="1:10" x14ac:dyDescent="0.25">
      <c r="A15" s="41" t="s">
        <v>23</v>
      </c>
      <c r="B15" s="41" t="s">
        <v>24</v>
      </c>
      <c r="C15" s="41" t="s">
        <v>25</v>
      </c>
      <c r="D15" s="42" t="s">
        <v>26</v>
      </c>
      <c r="E15" s="43" t="s">
        <v>27</v>
      </c>
      <c r="F15" s="44"/>
      <c r="G15" s="44"/>
      <c r="H15" s="44"/>
      <c r="I15" s="45"/>
      <c r="J15" s="42" t="s">
        <v>28</v>
      </c>
    </row>
    <row r="16" spans="1:10" ht="45" x14ac:dyDescent="0.25">
      <c r="A16" s="46"/>
      <c r="B16" s="47"/>
      <c r="C16" s="47"/>
      <c r="D16" s="48"/>
      <c r="E16" s="49" t="s">
        <v>29</v>
      </c>
      <c r="F16" s="49" t="s">
        <v>30</v>
      </c>
      <c r="G16" s="50" t="s">
        <v>31</v>
      </c>
      <c r="H16" s="51" t="s">
        <v>32</v>
      </c>
      <c r="I16" s="49" t="s">
        <v>33</v>
      </c>
      <c r="J16" s="48"/>
    </row>
    <row r="17" spans="1:10" ht="15.75" thickBot="1" x14ac:dyDescent="0.3">
      <c r="A17" s="52">
        <v>1</v>
      </c>
      <c r="B17" s="53">
        <v>2</v>
      </c>
      <c r="C17" s="53">
        <v>3</v>
      </c>
      <c r="D17" s="54" t="s">
        <v>17</v>
      </c>
      <c r="E17" s="55" t="s">
        <v>34</v>
      </c>
      <c r="F17" s="54" t="s">
        <v>35</v>
      </c>
      <c r="G17" s="54" t="s">
        <v>36</v>
      </c>
      <c r="H17" s="54" t="s">
        <v>37</v>
      </c>
      <c r="I17" s="54" t="s">
        <v>38</v>
      </c>
      <c r="J17" s="54" t="s">
        <v>39</v>
      </c>
    </row>
    <row r="18" spans="1:10" x14ac:dyDescent="0.25">
      <c r="A18" s="56" t="s">
        <v>40</v>
      </c>
      <c r="B18" s="57" t="s">
        <v>41</v>
      </c>
      <c r="C18" s="58"/>
      <c r="D18" s="59">
        <f>D19+D22+D23+D24+D28+D37</f>
        <v>38451080.140000001</v>
      </c>
      <c r="E18" s="59">
        <f>E19+E22+E23+E24+E28+E37</f>
        <v>38451080.140000001</v>
      </c>
      <c r="F18" s="59">
        <f>F19+F22+F23+F24+F28+F37</f>
        <v>0</v>
      </c>
      <c r="G18" s="60"/>
      <c r="H18" s="59">
        <f>H19+H22+H23+H24+H28+H37</f>
        <v>0</v>
      </c>
      <c r="I18" s="59">
        <f>E18+F18+G18+H18</f>
        <v>38451080.140000001</v>
      </c>
      <c r="J18" s="61">
        <f>D18-I18</f>
        <v>0</v>
      </c>
    </row>
    <row r="19" spans="1:10" ht="21" customHeight="1" x14ac:dyDescent="0.25">
      <c r="A19" s="62" t="s">
        <v>42</v>
      </c>
      <c r="B19" s="63" t="s">
        <v>43</v>
      </c>
      <c r="C19" s="64" t="s">
        <v>44</v>
      </c>
      <c r="D19" s="65"/>
      <c r="E19" s="65"/>
      <c r="F19" s="65"/>
      <c r="G19" s="65"/>
      <c r="H19" s="65"/>
      <c r="I19" s="65"/>
      <c r="J19" s="66"/>
    </row>
    <row r="20" spans="1:10" x14ac:dyDescent="0.25">
      <c r="A20" s="67" t="s">
        <v>45</v>
      </c>
      <c r="B20" s="68"/>
      <c r="C20" s="69"/>
      <c r="D20" s="65"/>
      <c r="E20" s="70"/>
      <c r="F20" s="65"/>
      <c r="G20" s="65"/>
      <c r="H20" s="65"/>
      <c r="I20" s="71"/>
      <c r="J20" s="72"/>
    </row>
    <row r="21" spans="1:10" x14ac:dyDescent="0.25">
      <c r="A21" s="73" t="s">
        <v>46</v>
      </c>
      <c r="B21" s="74" t="s">
        <v>47</v>
      </c>
      <c r="C21" s="64" t="s">
        <v>44</v>
      </c>
      <c r="D21" s="60"/>
      <c r="E21" s="60"/>
      <c r="F21" s="60"/>
      <c r="G21" s="60"/>
      <c r="H21" s="60"/>
      <c r="I21" s="60"/>
      <c r="J21" s="75"/>
    </row>
    <row r="22" spans="1:10" ht="36.75" x14ac:dyDescent="0.25">
      <c r="A22" s="62" t="s">
        <v>48</v>
      </c>
      <c r="B22" s="63" t="s">
        <v>49</v>
      </c>
      <c r="C22" s="64" t="s">
        <v>50</v>
      </c>
      <c r="D22" s="76"/>
      <c r="E22" s="76"/>
      <c r="F22" s="76"/>
      <c r="G22" s="77"/>
      <c r="H22" s="76"/>
      <c r="I22" s="59">
        <f>E22+F22+G22+H22</f>
        <v>0</v>
      </c>
      <c r="J22" s="78">
        <f>D22-I22</f>
        <v>0</v>
      </c>
    </row>
    <row r="23" spans="1:10" ht="47.25" customHeight="1" x14ac:dyDescent="0.25">
      <c r="A23" s="62" t="s">
        <v>51</v>
      </c>
      <c r="B23" s="63" t="s">
        <v>52</v>
      </c>
      <c r="C23" s="64" t="s">
        <v>53</v>
      </c>
      <c r="D23" s="65"/>
      <c r="E23" s="65"/>
      <c r="F23" s="65"/>
      <c r="G23" s="65"/>
      <c r="H23" s="65"/>
      <c r="I23" s="65"/>
      <c r="J23" s="79"/>
    </row>
    <row r="24" spans="1:10" ht="45" customHeight="1" x14ac:dyDescent="0.25">
      <c r="A24" s="62" t="s">
        <v>54</v>
      </c>
      <c r="B24" s="63" t="s">
        <v>55</v>
      </c>
      <c r="C24" s="64" t="s">
        <v>56</v>
      </c>
      <c r="D24" s="65"/>
      <c r="E24" s="65"/>
      <c r="F24" s="65"/>
      <c r="G24" s="65"/>
      <c r="H24" s="65"/>
      <c r="I24" s="65"/>
      <c r="J24" s="79"/>
    </row>
    <row r="25" spans="1:10" ht="23.25" customHeight="1" x14ac:dyDescent="0.25">
      <c r="A25" s="80" t="s">
        <v>57</v>
      </c>
      <c r="B25" s="68"/>
      <c r="C25" s="69"/>
      <c r="D25" s="81"/>
      <c r="E25" s="82"/>
      <c r="F25" s="81"/>
      <c r="G25" s="81"/>
      <c r="H25" s="81"/>
      <c r="I25" s="71"/>
      <c r="J25" s="72"/>
    </row>
    <row r="26" spans="1:10" ht="68.25" customHeight="1" x14ac:dyDescent="0.25">
      <c r="A26" s="73" t="s">
        <v>58</v>
      </c>
      <c r="B26" s="74" t="s">
        <v>59</v>
      </c>
      <c r="C26" s="64" t="s">
        <v>60</v>
      </c>
      <c r="D26" s="83"/>
      <c r="E26" s="83"/>
      <c r="F26" s="83"/>
      <c r="G26" s="83"/>
      <c r="H26" s="83"/>
      <c r="I26" s="83"/>
      <c r="J26" s="84"/>
    </row>
    <row r="27" spans="1:10" ht="53.25" customHeight="1" x14ac:dyDescent="0.25">
      <c r="A27" s="73" t="s">
        <v>61</v>
      </c>
      <c r="B27" s="63" t="s">
        <v>62</v>
      </c>
      <c r="C27" s="64" t="s">
        <v>63</v>
      </c>
      <c r="D27" s="77"/>
      <c r="E27" s="77"/>
      <c r="F27" s="77"/>
      <c r="G27" s="77"/>
      <c r="H27" s="77"/>
      <c r="I27" s="77"/>
      <c r="J27" s="66"/>
    </row>
    <row r="28" spans="1:10" ht="44.25" customHeight="1" x14ac:dyDescent="0.25">
      <c r="A28" s="62" t="s">
        <v>64</v>
      </c>
      <c r="B28" s="63" t="s">
        <v>65</v>
      </c>
      <c r="C28" s="64" t="s">
        <v>66</v>
      </c>
      <c r="D28" s="77"/>
      <c r="E28" s="77"/>
      <c r="F28" s="77"/>
      <c r="G28" s="77"/>
      <c r="H28" s="77"/>
      <c r="I28" s="77"/>
      <c r="J28" s="66"/>
    </row>
    <row r="29" spans="1:10" ht="27.75" customHeight="1" x14ac:dyDescent="0.25">
      <c r="A29" s="80" t="s">
        <v>57</v>
      </c>
      <c r="B29" s="68"/>
      <c r="C29" s="69"/>
      <c r="D29" s="81"/>
      <c r="E29" s="82"/>
      <c r="F29" s="81"/>
      <c r="G29" s="81"/>
      <c r="H29" s="81"/>
      <c r="I29" s="71"/>
      <c r="J29" s="85"/>
    </row>
    <row r="30" spans="1:10" ht="39" customHeight="1" x14ac:dyDescent="0.25">
      <c r="A30" s="73" t="s">
        <v>67</v>
      </c>
      <c r="B30" s="74" t="s">
        <v>68</v>
      </c>
      <c r="C30" s="64" t="s">
        <v>69</v>
      </c>
      <c r="D30" s="86"/>
      <c r="E30" s="86"/>
      <c r="F30" s="86"/>
      <c r="G30" s="86"/>
      <c r="H30" s="86"/>
      <c r="I30" s="86"/>
      <c r="J30" s="87"/>
    </row>
    <row r="31" spans="1:10" ht="41.25" customHeight="1" x14ac:dyDescent="0.25">
      <c r="A31" s="73" t="s">
        <v>70</v>
      </c>
      <c r="B31" s="74" t="s">
        <v>71</v>
      </c>
      <c r="C31" s="64" t="s">
        <v>72</v>
      </c>
      <c r="D31" s="86"/>
      <c r="E31" s="86"/>
      <c r="F31" s="86"/>
      <c r="G31" s="86"/>
      <c r="H31" s="86"/>
      <c r="I31" s="86"/>
      <c r="J31" s="66"/>
    </row>
    <row r="32" spans="1:10" ht="36.75" customHeight="1" x14ac:dyDescent="0.25">
      <c r="A32" s="73" t="s">
        <v>73</v>
      </c>
      <c r="B32" s="74" t="s">
        <v>74</v>
      </c>
      <c r="C32" s="64" t="s">
        <v>75</v>
      </c>
      <c r="D32" s="86"/>
      <c r="E32" s="86"/>
      <c r="F32" s="86"/>
      <c r="G32" s="86"/>
      <c r="H32" s="86"/>
      <c r="I32" s="86"/>
      <c r="J32" s="66"/>
    </row>
    <row r="33" spans="1:10" ht="30.75" customHeight="1" x14ac:dyDescent="0.25">
      <c r="A33" s="73" t="s">
        <v>76</v>
      </c>
      <c r="B33" s="74" t="s">
        <v>77</v>
      </c>
      <c r="C33" s="64" t="s">
        <v>78</v>
      </c>
      <c r="D33" s="86"/>
      <c r="E33" s="86"/>
      <c r="F33" s="86"/>
      <c r="G33" s="86"/>
      <c r="H33" s="86"/>
      <c r="I33" s="86"/>
      <c r="J33" s="66"/>
    </row>
    <row r="34" spans="1:10" ht="37.5" customHeight="1" x14ac:dyDescent="0.25">
      <c r="A34" s="88" t="s">
        <v>79</v>
      </c>
      <c r="B34" s="63" t="s">
        <v>80</v>
      </c>
      <c r="C34" s="64" t="s">
        <v>81</v>
      </c>
      <c r="D34" s="86"/>
      <c r="E34" s="86"/>
      <c r="F34" s="86"/>
      <c r="G34" s="86"/>
      <c r="H34" s="86"/>
      <c r="I34" s="86"/>
      <c r="J34" s="66"/>
    </row>
    <row r="35" spans="1:10" ht="34.5" customHeight="1" x14ac:dyDescent="0.25">
      <c r="A35" s="88" t="s">
        <v>82</v>
      </c>
      <c r="B35" s="63" t="s">
        <v>83</v>
      </c>
      <c r="C35" s="64" t="s">
        <v>84</v>
      </c>
      <c r="D35" s="86"/>
      <c r="E35" s="86"/>
      <c r="F35" s="86"/>
      <c r="G35" s="86"/>
      <c r="H35" s="86"/>
      <c r="I35" s="86"/>
      <c r="J35" s="87"/>
    </row>
    <row r="36" spans="1:10" ht="48" customHeight="1" x14ac:dyDescent="0.25">
      <c r="A36" s="88" t="s">
        <v>85</v>
      </c>
      <c r="B36" s="63" t="s">
        <v>86</v>
      </c>
      <c r="C36" s="64" t="s">
        <v>87</v>
      </c>
      <c r="D36" s="86"/>
      <c r="E36" s="86"/>
      <c r="F36" s="86"/>
      <c r="G36" s="86"/>
      <c r="H36" s="86"/>
      <c r="I36" s="86"/>
      <c r="J36" s="87"/>
    </row>
    <row r="37" spans="1:10" ht="24.75" x14ac:dyDescent="0.25">
      <c r="A37" s="89" t="s">
        <v>88</v>
      </c>
      <c r="B37" s="63" t="s">
        <v>89</v>
      </c>
      <c r="C37" s="90" t="s">
        <v>90</v>
      </c>
      <c r="D37" s="91">
        <f>D39+D40+D41+D42</f>
        <v>38451080.140000001</v>
      </c>
      <c r="E37" s="91">
        <f>E39+E40+E41+E42</f>
        <v>38451080.140000001</v>
      </c>
      <c r="F37" s="92">
        <f>F39+F40+F41+F42</f>
        <v>0</v>
      </c>
      <c r="G37" s="86"/>
      <c r="H37" s="92">
        <f>H39+H40+H41+H42</f>
        <v>0</v>
      </c>
      <c r="I37" s="92">
        <f>E37+F37+G37+H37</f>
        <v>38451080.140000001</v>
      </c>
      <c r="J37" s="93">
        <f>D37-I37</f>
        <v>0</v>
      </c>
    </row>
    <row r="38" spans="1:10" ht="31.5" customHeight="1" x14ac:dyDescent="0.25">
      <c r="A38" s="67" t="s">
        <v>45</v>
      </c>
      <c r="B38" s="68"/>
      <c r="C38" s="69"/>
      <c r="D38" s="81"/>
      <c r="E38" s="82"/>
      <c r="F38" s="81"/>
      <c r="G38" s="81"/>
      <c r="H38" s="81"/>
      <c r="I38" s="81"/>
      <c r="J38" s="85"/>
    </row>
    <row r="39" spans="1:10" ht="23.25" x14ac:dyDescent="0.25">
      <c r="A39" s="73" t="s">
        <v>91</v>
      </c>
      <c r="B39" s="74" t="s">
        <v>92</v>
      </c>
      <c r="C39" s="64" t="s">
        <v>90</v>
      </c>
      <c r="D39" s="94">
        <v>38451080.140000001</v>
      </c>
      <c r="E39" s="94">
        <v>38451080.140000001</v>
      </c>
      <c r="F39" s="94"/>
      <c r="G39" s="86"/>
      <c r="H39" s="94"/>
      <c r="I39" s="92">
        <f>E39+F39+G39+H39</f>
        <v>38451080.140000001</v>
      </c>
      <c r="J39" s="93">
        <f>D39-I39</f>
        <v>0</v>
      </c>
    </row>
    <row r="40" spans="1:10" ht="47.25" customHeight="1" x14ac:dyDescent="0.25">
      <c r="A40" s="88" t="s">
        <v>93</v>
      </c>
      <c r="B40" s="74" t="s">
        <v>94</v>
      </c>
      <c r="C40" s="64" t="s">
        <v>90</v>
      </c>
      <c r="D40" s="95"/>
      <c r="E40" s="95"/>
      <c r="F40" s="96"/>
      <c r="G40" s="96"/>
      <c r="H40" s="96"/>
      <c r="I40" s="96"/>
      <c r="J40" s="97"/>
    </row>
    <row r="41" spans="1:10" ht="34.5" x14ac:dyDescent="0.25">
      <c r="A41" s="88" t="s">
        <v>95</v>
      </c>
      <c r="B41" s="74" t="s">
        <v>96</v>
      </c>
      <c r="C41" s="64" t="s">
        <v>90</v>
      </c>
      <c r="D41" s="95"/>
      <c r="E41" s="95"/>
      <c r="F41" s="96"/>
      <c r="G41" s="96"/>
      <c r="H41" s="96"/>
      <c r="I41" s="96"/>
      <c r="J41" s="97"/>
    </row>
    <row r="42" spans="1:10" ht="35.25" thickBot="1" x14ac:dyDescent="0.3">
      <c r="A42" s="98" t="s">
        <v>97</v>
      </c>
      <c r="B42" s="99" t="s">
        <v>98</v>
      </c>
      <c r="C42" s="100" t="s">
        <v>90</v>
      </c>
      <c r="D42" s="101"/>
      <c r="E42" s="101"/>
      <c r="F42" s="101"/>
      <c r="G42" s="102"/>
      <c r="H42" s="101"/>
      <c r="I42" s="103">
        <f>E42+F42+G42+H42</f>
        <v>0</v>
      </c>
      <c r="J42" s="104">
        <f>D42-I42</f>
        <v>0</v>
      </c>
    </row>
    <row r="43" spans="1:10" x14ac:dyDescent="0.25">
      <c r="A43" s="105"/>
      <c r="B43" s="106"/>
      <c r="C43" s="106"/>
      <c r="D43" s="106"/>
      <c r="E43" s="107"/>
      <c r="F43" s="107"/>
      <c r="G43" s="107"/>
      <c r="H43" s="107"/>
      <c r="I43" s="108"/>
      <c r="J43" s="109"/>
    </row>
    <row r="44" spans="1:10" x14ac:dyDescent="0.25">
      <c r="A44" s="110"/>
      <c r="B44" s="110"/>
      <c r="C44" s="110"/>
      <c r="D44" s="111" t="s">
        <v>99</v>
      </c>
      <c r="E44" s="112"/>
      <c r="F44" s="112"/>
      <c r="G44" s="112"/>
      <c r="H44" s="112"/>
      <c r="I44" s="107"/>
      <c r="J44" s="113" t="s">
        <v>100</v>
      </c>
    </row>
    <row r="45" spans="1:10" x14ac:dyDescent="0.25">
      <c r="A45" s="114"/>
      <c r="B45" s="115"/>
      <c r="C45" s="115"/>
      <c r="D45" s="116"/>
      <c r="E45" s="116"/>
      <c r="F45" s="117"/>
      <c r="G45" s="117"/>
      <c r="H45" s="116"/>
      <c r="I45" s="118"/>
      <c r="J45" s="116"/>
    </row>
    <row r="46" spans="1:10" x14ac:dyDescent="0.25">
      <c r="A46" s="41" t="s">
        <v>23</v>
      </c>
      <c r="B46" s="41" t="s">
        <v>24</v>
      </c>
      <c r="C46" s="41" t="s">
        <v>25</v>
      </c>
      <c r="D46" s="42" t="s">
        <v>26</v>
      </c>
      <c r="E46" s="43" t="s">
        <v>27</v>
      </c>
      <c r="F46" s="44"/>
      <c r="G46" s="44"/>
      <c r="H46" s="44"/>
      <c r="I46" s="45"/>
      <c r="J46" s="42" t="s">
        <v>28</v>
      </c>
    </row>
    <row r="47" spans="1:10" ht="45" x14ac:dyDescent="0.25">
      <c r="A47" s="46"/>
      <c r="B47" s="47"/>
      <c r="C47" s="47"/>
      <c r="D47" s="48"/>
      <c r="E47" s="49" t="s">
        <v>29</v>
      </c>
      <c r="F47" s="49" t="s">
        <v>30</v>
      </c>
      <c r="G47" s="50" t="s">
        <v>31</v>
      </c>
      <c r="H47" s="51" t="s">
        <v>32</v>
      </c>
      <c r="I47" s="49" t="s">
        <v>33</v>
      </c>
      <c r="J47" s="48"/>
    </row>
    <row r="48" spans="1:10" ht="15.75" thickBot="1" x14ac:dyDescent="0.3">
      <c r="A48" s="52">
        <v>1</v>
      </c>
      <c r="B48" s="53">
        <v>2</v>
      </c>
      <c r="C48" s="53">
        <v>3</v>
      </c>
      <c r="D48" s="54" t="s">
        <v>17</v>
      </c>
      <c r="E48" s="55" t="s">
        <v>34</v>
      </c>
      <c r="F48" s="54" t="s">
        <v>35</v>
      </c>
      <c r="G48" s="54" t="s">
        <v>36</v>
      </c>
      <c r="H48" s="54" t="s">
        <v>37</v>
      </c>
      <c r="I48" s="54" t="s">
        <v>38</v>
      </c>
      <c r="J48" s="54" t="s">
        <v>39</v>
      </c>
    </row>
    <row r="49" spans="1:10" ht="36.75" x14ac:dyDescent="0.25">
      <c r="A49" s="119" t="s">
        <v>101</v>
      </c>
      <c r="B49" s="120" t="s">
        <v>102</v>
      </c>
      <c r="C49" s="121"/>
      <c r="D49" s="122">
        <f>D51+D56+D64+D68+D78+D82+D86+D87+D93</f>
        <v>38753805.670000002</v>
      </c>
      <c r="E49" s="122">
        <f>E51+E56+E64+E68+E78+E82+E86+E87+E93</f>
        <v>38671127.170000002</v>
      </c>
      <c r="F49" s="122">
        <f>F51+F56+F64+F68+F78+F82+F86+F87+F93</f>
        <v>0</v>
      </c>
      <c r="G49" s="122">
        <f>G51+G56+G64+G68+G78+G82+G86+G87+G93</f>
        <v>82678.5</v>
      </c>
      <c r="H49" s="122">
        <f>H51+H56+H64+H68+H78+H82+H86+H87+H93</f>
        <v>0</v>
      </c>
      <c r="I49" s="92">
        <f>E49+F49+G49+H49</f>
        <v>38753805.670000002</v>
      </c>
      <c r="J49" s="61">
        <f>D49-I49</f>
        <v>0</v>
      </c>
    </row>
    <row r="50" spans="1:10" ht="27" customHeight="1" x14ac:dyDescent="0.25">
      <c r="A50" s="80" t="s">
        <v>57</v>
      </c>
      <c r="B50" s="123"/>
      <c r="C50" s="124"/>
      <c r="D50" s="81"/>
      <c r="E50" s="82"/>
      <c r="F50" s="81"/>
      <c r="G50" s="81"/>
      <c r="H50" s="81"/>
      <c r="I50" s="81"/>
      <c r="J50" s="85"/>
    </row>
    <row r="51" spans="1:10" ht="57.75" customHeight="1" x14ac:dyDescent="0.25">
      <c r="A51" s="62" t="s">
        <v>103</v>
      </c>
      <c r="B51" s="125" t="s">
        <v>104</v>
      </c>
      <c r="C51" s="126" t="s">
        <v>105</v>
      </c>
      <c r="D51" s="92">
        <f>D53+D54+D55</f>
        <v>31278096.32</v>
      </c>
      <c r="E51" s="92">
        <f>E53+E54+E55</f>
        <v>31195417.82</v>
      </c>
      <c r="F51" s="92">
        <f>F53+F54+F55</f>
        <v>0</v>
      </c>
      <c r="G51" s="92">
        <f>G53+G54+G55</f>
        <v>82678.5</v>
      </c>
      <c r="H51" s="92">
        <f>H53+H54+H55</f>
        <v>0</v>
      </c>
      <c r="I51" s="92">
        <f>E51+F51+G51+H51</f>
        <v>31278096.32</v>
      </c>
      <c r="J51" s="93">
        <f>D51-I51</f>
        <v>0</v>
      </c>
    </row>
    <row r="52" spans="1:10" ht="33.75" customHeight="1" x14ac:dyDescent="0.25">
      <c r="A52" s="80" t="s">
        <v>57</v>
      </c>
      <c r="B52" s="123"/>
      <c r="C52" s="124"/>
      <c r="D52" s="81"/>
      <c r="E52" s="82"/>
      <c r="F52" s="81"/>
      <c r="G52" s="81"/>
      <c r="H52" s="81"/>
      <c r="I52" s="81"/>
      <c r="J52" s="85"/>
    </row>
    <row r="53" spans="1:10" ht="34.5" x14ac:dyDescent="0.25">
      <c r="A53" s="73" t="s">
        <v>106</v>
      </c>
      <c r="B53" s="127" t="s">
        <v>107</v>
      </c>
      <c r="C53" s="128" t="s">
        <v>108</v>
      </c>
      <c r="D53" s="129">
        <v>24135726.620000001</v>
      </c>
      <c r="E53" s="130">
        <v>24053048.120000001</v>
      </c>
      <c r="F53" s="129"/>
      <c r="G53" s="129">
        <v>82678.5</v>
      </c>
      <c r="H53" s="129"/>
      <c r="I53" s="92">
        <f>E53+F53+G53+H53</f>
        <v>24135726.620000001</v>
      </c>
      <c r="J53" s="131">
        <f>D53-I53</f>
        <v>0</v>
      </c>
    </row>
    <row r="54" spans="1:10" ht="22.5" customHeight="1" x14ac:dyDescent="0.25">
      <c r="A54" s="88" t="s">
        <v>109</v>
      </c>
      <c r="B54" s="132" t="s">
        <v>110</v>
      </c>
      <c r="C54" s="128" t="s">
        <v>111</v>
      </c>
      <c r="D54" s="129"/>
      <c r="E54" s="130"/>
      <c r="F54" s="129"/>
      <c r="G54" s="129"/>
      <c r="H54" s="129"/>
      <c r="I54" s="92">
        <f>E54+F54+G54+H54</f>
        <v>0</v>
      </c>
      <c r="J54" s="78">
        <f>D54-I54</f>
        <v>0</v>
      </c>
    </row>
    <row r="55" spans="1:10" ht="41.25" customHeight="1" x14ac:dyDescent="0.25">
      <c r="A55" s="88" t="s">
        <v>112</v>
      </c>
      <c r="B55" s="132" t="s">
        <v>113</v>
      </c>
      <c r="C55" s="128" t="s">
        <v>114</v>
      </c>
      <c r="D55" s="129">
        <v>7142369.7000000002</v>
      </c>
      <c r="E55" s="130">
        <v>7142369.7000000002</v>
      </c>
      <c r="F55" s="129"/>
      <c r="G55" s="129"/>
      <c r="H55" s="129"/>
      <c r="I55" s="92">
        <f>E55+F55+G55+H55</f>
        <v>7142369.7000000002</v>
      </c>
      <c r="J55" s="78">
        <f>D55-I55</f>
        <v>0</v>
      </c>
    </row>
    <row r="56" spans="1:10" ht="48.75" x14ac:dyDescent="0.25">
      <c r="A56" s="62" t="s">
        <v>115</v>
      </c>
      <c r="B56" s="132" t="s">
        <v>116</v>
      </c>
      <c r="C56" s="128" t="s">
        <v>117</v>
      </c>
      <c r="D56" s="92">
        <f>D58+D59+D60+D61+D62+D63</f>
        <v>4435434.25</v>
      </c>
      <c r="E56" s="92">
        <f>E58+E59+E60+E61+E62+E63</f>
        <v>4435434.25</v>
      </c>
      <c r="F56" s="92">
        <f>F58+F59+F60+F61+F62+F63</f>
        <v>0</v>
      </c>
      <c r="G56" s="92">
        <f>G58+G59+G60+G61+G62+G63</f>
        <v>0</v>
      </c>
      <c r="H56" s="92">
        <f>H58+H59+H60+H61+H62+H63</f>
        <v>0</v>
      </c>
      <c r="I56" s="92">
        <f>E56+F56+G56+H56</f>
        <v>4435434.25</v>
      </c>
      <c r="J56" s="78">
        <f>D56-I56</f>
        <v>0</v>
      </c>
    </row>
    <row r="57" spans="1:10" ht="19.5" customHeight="1" x14ac:dyDescent="0.25">
      <c r="A57" s="80" t="s">
        <v>57</v>
      </c>
      <c r="B57" s="123"/>
      <c r="C57" s="124"/>
      <c r="D57" s="81"/>
      <c r="E57" s="82"/>
      <c r="F57" s="81"/>
      <c r="G57" s="81"/>
      <c r="H57" s="81"/>
      <c r="I57" s="81"/>
      <c r="J57" s="85"/>
    </row>
    <row r="58" spans="1:10" ht="23.25" x14ac:dyDescent="0.25">
      <c r="A58" s="73" t="s">
        <v>118</v>
      </c>
      <c r="B58" s="127" t="s">
        <v>119</v>
      </c>
      <c r="C58" s="128" t="s">
        <v>120</v>
      </c>
      <c r="D58" s="129">
        <v>142534.56</v>
      </c>
      <c r="E58" s="130">
        <v>142534.56</v>
      </c>
      <c r="F58" s="129"/>
      <c r="G58" s="129"/>
      <c r="H58" s="129"/>
      <c r="I58" s="92">
        <f t="shared" ref="I58:I63" si="0">E58+F58+G58+H58</f>
        <v>142534.56</v>
      </c>
      <c r="J58" s="131">
        <f t="shared" ref="J58:J63" si="1">D58-I58</f>
        <v>0</v>
      </c>
    </row>
    <row r="59" spans="1:10" ht="18" customHeight="1" x14ac:dyDescent="0.25">
      <c r="A59" s="88" t="s">
        <v>121</v>
      </c>
      <c r="B59" s="132" t="s">
        <v>122</v>
      </c>
      <c r="C59" s="128" t="s">
        <v>123</v>
      </c>
      <c r="D59" s="129"/>
      <c r="E59" s="130"/>
      <c r="F59" s="129"/>
      <c r="G59" s="129"/>
      <c r="H59" s="129"/>
      <c r="I59" s="92">
        <f t="shared" si="0"/>
        <v>0</v>
      </c>
      <c r="J59" s="78">
        <f t="shared" si="1"/>
        <v>0</v>
      </c>
    </row>
    <row r="60" spans="1:10" ht="21" customHeight="1" x14ac:dyDescent="0.25">
      <c r="A60" s="88" t="s">
        <v>124</v>
      </c>
      <c r="B60" s="132" t="s">
        <v>125</v>
      </c>
      <c r="C60" s="128" t="s">
        <v>126</v>
      </c>
      <c r="D60" s="129">
        <v>1776379.26</v>
      </c>
      <c r="E60" s="130">
        <v>1776379.26</v>
      </c>
      <c r="F60" s="129"/>
      <c r="G60" s="129"/>
      <c r="H60" s="129"/>
      <c r="I60" s="92">
        <f t="shared" si="0"/>
        <v>1776379.26</v>
      </c>
      <c r="J60" s="78">
        <f t="shared" si="1"/>
        <v>0</v>
      </c>
    </row>
    <row r="61" spans="1:10" ht="23.25" customHeight="1" x14ac:dyDescent="0.25">
      <c r="A61" s="88" t="s">
        <v>127</v>
      </c>
      <c r="B61" s="132" t="s">
        <v>128</v>
      </c>
      <c r="C61" s="128" t="s">
        <v>129</v>
      </c>
      <c r="D61" s="129"/>
      <c r="E61" s="130"/>
      <c r="F61" s="129"/>
      <c r="G61" s="129"/>
      <c r="H61" s="129"/>
      <c r="I61" s="92">
        <f t="shared" si="0"/>
        <v>0</v>
      </c>
      <c r="J61" s="78">
        <f t="shared" si="1"/>
        <v>0</v>
      </c>
    </row>
    <row r="62" spans="1:10" ht="35.25" customHeight="1" x14ac:dyDescent="0.25">
      <c r="A62" s="88" t="s">
        <v>130</v>
      </c>
      <c r="B62" s="132" t="s">
        <v>131</v>
      </c>
      <c r="C62" s="128" t="s">
        <v>132</v>
      </c>
      <c r="D62" s="129">
        <v>310262.68</v>
      </c>
      <c r="E62" s="130">
        <v>310262.68</v>
      </c>
      <c r="F62" s="129"/>
      <c r="G62" s="129"/>
      <c r="H62" s="129"/>
      <c r="I62" s="92">
        <f t="shared" si="0"/>
        <v>310262.68</v>
      </c>
      <c r="J62" s="78">
        <f t="shared" si="1"/>
        <v>0</v>
      </c>
    </row>
    <row r="63" spans="1:10" ht="30" customHeight="1" x14ac:dyDescent="0.25">
      <c r="A63" s="88" t="s">
        <v>133</v>
      </c>
      <c r="B63" s="132" t="s">
        <v>134</v>
      </c>
      <c r="C63" s="128" t="s">
        <v>135</v>
      </c>
      <c r="D63" s="129">
        <v>2206257.75</v>
      </c>
      <c r="E63" s="130">
        <v>2206257.75</v>
      </c>
      <c r="F63" s="129"/>
      <c r="G63" s="129"/>
      <c r="H63" s="129"/>
      <c r="I63" s="92">
        <f t="shared" si="0"/>
        <v>2206257.75</v>
      </c>
      <c r="J63" s="78">
        <f t="shared" si="1"/>
        <v>0</v>
      </c>
    </row>
    <row r="64" spans="1:10" ht="39" customHeight="1" x14ac:dyDescent="0.25">
      <c r="A64" s="89" t="s">
        <v>136</v>
      </c>
      <c r="B64" s="123" t="s">
        <v>137</v>
      </c>
      <c r="C64" s="133" t="s">
        <v>138</v>
      </c>
      <c r="D64" s="81"/>
      <c r="E64" s="81"/>
      <c r="F64" s="81"/>
      <c r="G64" s="81"/>
      <c r="H64" s="81"/>
      <c r="I64" s="81"/>
      <c r="J64" s="134"/>
    </row>
    <row r="65" spans="1:10" ht="32.25" customHeight="1" x14ac:dyDescent="0.25">
      <c r="A65" s="80" t="s">
        <v>57</v>
      </c>
      <c r="B65" s="123"/>
      <c r="C65" s="124"/>
      <c r="D65" s="81"/>
      <c r="E65" s="82"/>
      <c r="F65" s="81"/>
      <c r="G65" s="81"/>
      <c r="H65" s="81"/>
      <c r="I65" s="81"/>
      <c r="J65" s="85"/>
    </row>
    <row r="66" spans="1:10" ht="57.75" customHeight="1" x14ac:dyDescent="0.25">
      <c r="A66" s="73" t="s">
        <v>139</v>
      </c>
      <c r="B66" s="127" t="s">
        <v>140</v>
      </c>
      <c r="C66" s="128" t="s">
        <v>141</v>
      </c>
      <c r="D66" s="96"/>
      <c r="E66" s="96"/>
      <c r="F66" s="96"/>
      <c r="G66" s="96"/>
      <c r="H66" s="96"/>
      <c r="I66" s="96"/>
      <c r="J66" s="135"/>
    </row>
    <row r="67" spans="1:10" ht="37.5" customHeight="1" x14ac:dyDescent="0.25">
      <c r="A67" s="88" t="s">
        <v>142</v>
      </c>
      <c r="B67" s="132" t="s">
        <v>143</v>
      </c>
      <c r="C67" s="128" t="s">
        <v>144</v>
      </c>
      <c r="D67" s="136"/>
      <c r="E67" s="136"/>
      <c r="F67" s="136"/>
      <c r="G67" s="136"/>
      <c r="H67" s="136"/>
      <c r="I67" s="136"/>
      <c r="J67" s="134"/>
    </row>
    <row r="68" spans="1:10" ht="42" customHeight="1" x14ac:dyDescent="0.25">
      <c r="A68" s="62" t="s">
        <v>145</v>
      </c>
      <c r="B68" s="132" t="s">
        <v>105</v>
      </c>
      <c r="C68" s="128" t="s">
        <v>146</v>
      </c>
      <c r="D68" s="92">
        <f>D70+D71</f>
        <v>0</v>
      </c>
      <c r="E68" s="92">
        <f>E70+E71</f>
        <v>0</v>
      </c>
      <c r="F68" s="92">
        <f>F70+F71</f>
        <v>0</v>
      </c>
      <c r="G68" s="92">
        <f>G70+G71</f>
        <v>0</v>
      </c>
      <c r="H68" s="92">
        <f>H70+H71</f>
        <v>0</v>
      </c>
      <c r="I68" s="92">
        <f>E68+F68+G68+H68</f>
        <v>0</v>
      </c>
      <c r="J68" s="93">
        <f>D68-I68</f>
        <v>0</v>
      </c>
    </row>
    <row r="69" spans="1:10" ht="27.75" customHeight="1" x14ac:dyDescent="0.25">
      <c r="A69" s="80" t="s">
        <v>57</v>
      </c>
      <c r="B69" s="123"/>
      <c r="C69" s="124"/>
      <c r="D69" s="81"/>
      <c r="E69" s="82"/>
      <c r="F69" s="81"/>
      <c r="G69" s="81"/>
      <c r="H69" s="81"/>
      <c r="I69" s="81"/>
      <c r="J69" s="85"/>
    </row>
    <row r="70" spans="1:10" ht="60.75" customHeight="1" x14ac:dyDescent="0.25">
      <c r="A70" s="73" t="s">
        <v>147</v>
      </c>
      <c r="B70" s="127" t="s">
        <v>108</v>
      </c>
      <c r="C70" s="128" t="s">
        <v>148</v>
      </c>
      <c r="D70" s="129"/>
      <c r="E70" s="130"/>
      <c r="F70" s="129"/>
      <c r="G70" s="129"/>
      <c r="H70" s="129"/>
      <c r="I70" s="92">
        <f>E70+F70+G70+H70</f>
        <v>0</v>
      </c>
      <c r="J70" s="131">
        <f>D70-I70</f>
        <v>0</v>
      </c>
    </row>
    <row r="71" spans="1:10" ht="99.75" customHeight="1" thickBot="1" x14ac:dyDescent="0.3">
      <c r="A71" s="98" t="s">
        <v>149</v>
      </c>
      <c r="B71" s="137" t="s">
        <v>111</v>
      </c>
      <c r="C71" s="138" t="s">
        <v>150</v>
      </c>
      <c r="D71" s="101"/>
      <c r="E71" s="139"/>
      <c r="F71" s="101"/>
      <c r="G71" s="101"/>
      <c r="H71" s="101"/>
      <c r="I71" s="103">
        <f>E71+F71+G71+H71</f>
        <v>0</v>
      </c>
      <c r="J71" s="140">
        <f>D71-I71</f>
        <v>0</v>
      </c>
    </row>
    <row r="72" spans="1:10" hidden="1" x14ac:dyDescent="0.25">
      <c r="A72" s="105"/>
      <c r="B72" s="106"/>
      <c r="C72" s="106"/>
      <c r="D72" s="106"/>
      <c r="E72" s="107"/>
      <c r="F72" s="107"/>
      <c r="G72" s="107"/>
      <c r="H72" s="107"/>
      <c r="I72" s="108"/>
      <c r="J72" s="109"/>
    </row>
    <row r="73" spans="1:10" hidden="1" x14ac:dyDescent="0.25">
      <c r="A73" s="110"/>
      <c r="B73" s="110"/>
      <c r="C73" s="110"/>
      <c r="D73" s="112"/>
      <c r="E73" s="112"/>
      <c r="F73" s="112"/>
      <c r="G73" s="112"/>
      <c r="H73" s="112"/>
      <c r="I73" s="107"/>
      <c r="J73" s="113" t="s">
        <v>151</v>
      </c>
    </row>
    <row r="74" spans="1:10" hidden="1" x14ac:dyDescent="0.25">
      <c r="A74" s="114"/>
      <c r="B74" s="115"/>
      <c r="C74" s="115"/>
      <c r="D74" s="116"/>
      <c r="E74" s="116"/>
      <c r="F74" s="117"/>
      <c r="G74" s="117"/>
      <c r="H74" s="116"/>
      <c r="I74" s="118"/>
      <c r="J74" s="116"/>
    </row>
    <row r="75" spans="1:10" x14ac:dyDescent="0.25">
      <c r="A75" s="41" t="s">
        <v>23</v>
      </c>
      <c r="B75" s="41" t="s">
        <v>24</v>
      </c>
      <c r="C75" s="41" t="s">
        <v>25</v>
      </c>
      <c r="D75" s="42" t="s">
        <v>26</v>
      </c>
      <c r="E75" s="43" t="s">
        <v>27</v>
      </c>
      <c r="F75" s="44"/>
      <c r="G75" s="44"/>
      <c r="H75" s="44"/>
      <c r="I75" s="45"/>
      <c r="J75" s="42" t="s">
        <v>28</v>
      </c>
    </row>
    <row r="76" spans="1:10" ht="45" x14ac:dyDescent="0.25">
      <c r="A76" s="46"/>
      <c r="B76" s="47"/>
      <c r="C76" s="47"/>
      <c r="D76" s="48"/>
      <c r="E76" s="49" t="s">
        <v>29</v>
      </c>
      <c r="F76" s="49" t="s">
        <v>30</v>
      </c>
      <c r="G76" s="50" t="s">
        <v>31</v>
      </c>
      <c r="H76" s="51" t="s">
        <v>32</v>
      </c>
      <c r="I76" s="49" t="s">
        <v>33</v>
      </c>
      <c r="J76" s="48"/>
    </row>
    <row r="77" spans="1:10" ht="15.75" thickBot="1" x14ac:dyDescent="0.3">
      <c r="A77" s="52">
        <v>1</v>
      </c>
      <c r="B77" s="53">
        <v>2</v>
      </c>
      <c r="C77" s="53">
        <v>3</v>
      </c>
      <c r="D77" s="54" t="s">
        <v>17</v>
      </c>
      <c r="E77" s="55" t="s">
        <v>34</v>
      </c>
      <c r="F77" s="54" t="s">
        <v>35</v>
      </c>
      <c r="G77" s="54" t="s">
        <v>36</v>
      </c>
      <c r="H77" s="54" t="s">
        <v>37</v>
      </c>
      <c r="I77" s="54" t="s">
        <v>38</v>
      </c>
      <c r="J77" s="54" t="s">
        <v>39</v>
      </c>
    </row>
    <row r="78" spans="1:10" ht="51.75" customHeight="1" x14ac:dyDescent="0.25">
      <c r="A78" s="62" t="s">
        <v>152</v>
      </c>
      <c r="B78" s="127" t="s">
        <v>138</v>
      </c>
      <c r="C78" s="128" t="s">
        <v>153</v>
      </c>
      <c r="D78" s="92">
        <f>D80+D81</f>
        <v>0</v>
      </c>
      <c r="E78" s="92">
        <f>E80+E81</f>
        <v>0</v>
      </c>
      <c r="F78" s="92">
        <f>F80+F81</f>
        <v>0</v>
      </c>
      <c r="G78" s="92">
        <f>G80+G81</f>
        <v>0</v>
      </c>
      <c r="H78" s="92">
        <f>H80+H81</f>
        <v>0</v>
      </c>
      <c r="I78" s="92">
        <f>E78+F78+G78+H78</f>
        <v>0</v>
      </c>
      <c r="J78" s="78">
        <f>D78-I78</f>
        <v>0</v>
      </c>
    </row>
    <row r="79" spans="1:10" ht="45.75" x14ac:dyDescent="0.25">
      <c r="A79" s="80" t="s">
        <v>57</v>
      </c>
      <c r="B79" s="123"/>
      <c r="C79" s="124"/>
      <c r="D79" s="81"/>
      <c r="E79" s="82"/>
      <c r="F79" s="81"/>
      <c r="G79" s="81"/>
      <c r="H79" s="81"/>
      <c r="I79" s="81"/>
      <c r="J79" s="85"/>
    </row>
    <row r="80" spans="1:10" ht="34.5" customHeight="1" x14ac:dyDescent="0.25">
      <c r="A80" s="73" t="s">
        <v>154</v>
      </c>
      <c r="B80" s="127" t="s">
        <v>144</v>
      </c>
      <c r="C80" s="128" t="s">
        <v>155</v>
      </c>
      <c r="D80" s="129"/>
      <c r="E80" s="130"/>
      <c r="F80" s="129"/>
      <c r="G80" s="129"/>
      <c r="H80" s="129"/>
      <c r="I80" s="92">
        <f>E80+F80+G80+H80</f>
        <v>0</v>
      </c>
      <c r="J80" s="93">
        <f>D80-I80</f>
        <v>0</v>
      </c>
    </row>
    <row r="81" spans="1:10" ht="33" customHeight="1" x14ac:dyDescent="0.25">
      <c r="A81" s="73" t="s">
        <v>156</v>
      </c>
      <c r="B81" s="132" t="s">
        <v>157</v>
      </c>
      <c r="C81" s="141" t="s">
        <v>158</v>
      </c>
      <c r="D81" s="129"/>
      <c r="E81" s="130"/>
      <c r="F81" s="129"/>
      <c r="G81" s="129"/>
      <c r="H81" s="129"/>
      <c r="I81" s="92">
        <f>E81+F81+G81+H81</f>
        <v>0</v>
      </c>
      <c r="J81" s="78">
        <f>D81-I81</f>
        <v>0</v>
      </c>
    </row>
    <row r="82" spans="1:10" ht="48.75" x14ac:dyDescent="0.25">
      <c r="A82" s="62" t="s">
        <v>159</v>
      </c>
      <c r="B82" s="132" t="s">
        <v>146</v>
      </c>
      <c r="C82" s="128" t="s">
        <v>160</v>
      </c>
      <c r="D82" s="59">
        <f>D84+D85</f>
        <v>102000</v>
      </c>
      <c r="E82" s="59">
        <f>E84+E85</f>
        <v>102000</v>
      </c>
      <c r="F82" s="59">
        <f>F84+F85</f>
        <v>0</v>
      </c>
      <c r="G82" s="59">
        <f>G84+G85</f>
        <v>0</v>
      </c>
      <c r="H82" s="59">
        <f>H84+H85</f>
        <v>0</v>
      </c>
      <c r="I82" s="92">
        <f>E82+F82+G82+H82</f>
        <v>102000</v>
      </c>
      <c r="J82" s="78">
        <f>D82-I82</f>
        <v>0</v>
      </c>
    </row>
    <row r="83" spans="1:10" ht="45.75" x14ac:dyDescent="0.25">
      <c r="A83" s="80" t="s">
        <v>57</v>
      </c>
      <c r="B83" s="123"/>
      <c r="C83" s="124"/>
      <c r="D83" s="81"/>
      <c r="E83" s="82"/>
      <c r="F83" s="81"/>
      <c r="G83" s="81"/>
      <c r="H83" s="81"/>
      <c r="I83" s="81"/>
      <c r="J83" s="85"/>
    </row>
    <row r="84" spans="1:10" ht="48" customHeight="1" x14ac:dyDescent="0.25">
      <c r="A84" s="73" t="s">
        <v>161</v>
      </c>
      <c r="B84" s="127" t="s">
        <v>150</v>
      </c>
      <c r="C84" s="128" t="s">
        <v>162</v>
      </c>
      <c r="D84" s="129">
        <v>102000</v>
      </c>
      <c r="E84" s="130">
        <v>102000</v>
      </c>
      <c r="F84" s="129"/>
      <c r="G84" s="129"/>
      <c r="H84" s="129"/>
      <c r="I84" s="92">
        <f>E84+F84+G84+H84</f>
        <v>102000</v>
      </c>
      <c r="J84" s="93">
        <f>D84-I84</f>
        <v>0</v>
      </c>
    </row>
    <row r="85" spans="1:10" ht="46.5" customHeight="1" x14ac:dyDescent="0.25">
      <c r="A85" s="73" t="s">
        <v>163</v>
      </c>
      <c r="B85" s="127" t="s">
        <v>164</v>
      </c>
      <c r="C85" s="128" t="s">
        <v>165</v>
      </c>
      <c r="D85" s="129"/>
      <c r="E85" s="130"/>
      <c r="F85" s="129"/>
      <c r="G85" s="129"/>
      <c r="H85" s="129"/>
      <c r="I85" s="92">
        <f>E85+F85+G85+H85</f>
        <v>0</v>
      </c>
      <c r="J85" s="78">
        <f>D85-I85</f>
        <v>0</v>
      </c>
    </row>
    <row r="86" spans="1:10" ht="24.75" x14ac:dyDescent="0.25">
      <c r="A86" s="89" t="s">
        <v>166</v>
      </c>
      <c r="B86" s="132" t="s">
        <v>153</v>
      </c>
      <c r="C86" s="141" t="s">
        <v>167</v>
      </c>
      <c r="D86" s="76">
        <v>680000</v>
      </c>
      <c r="E86" s="130">
        <v>680000</v>
      </c>
      <c r="F86" s="129"/>
      <c r="G86" s="129"/>
      <c r="H86" s="129"/>
      <c r="I86" s="92">
        <f>E86+F86+G86+H86</f>
        <v>680000</v>
      </c>
      <c r="J86" s="78">
        <f>D86-I86</f>
        <v>0</v>
      </c>
    </row>
    <row r="87" spans="1:10" ht="42" customHeight="1" x14ac:dyDescent="0.25">
      <c r="A87" s="62" t="s">
        <v>168</v>
      </c>
      <c r="B87" s="127" t="s">
        <v>160</v>
      </c>
      <c r="C87" s="128" t="s">
        <v>169</v>
      </c>
      <c r="D87" s="92">
        <f>D89+D90+D91+D92</f>
        <v>2258275.1</v>
      </c>
      <c r="E87" s="92">
        <f>E89+E90+E91+E92</f>
        <v>2258275.1</v>
      </c>
      <c r="F87" s="92">
        <f>F89+F90+F91+F92</f>
        <v>0</v>
      </c>
      <c r="G87" s="92">
        <f>G89+G90+G91+G92</f>
        <v>0</v>
      </c>
      <c r="H87" s="92">
        <f>H89+H90+H91+H92</f>
        <v>0</v>
      </c>
      <c r="I87" s="92">
        <f>E87+F87+G87+H87</f>
        <v>2258275.1</v>
      </c>
      <c r="J87" s="78">
        <f>D87-I87</f>
        <v>0</v>
      </c>
    </row>
    <row r="88" spans="1:10" ht="31.5" customHeight="1" x14ac:dyDescent="0.25">
      <c r="A88" s="80" t="s">
        <v>57</v>
      </c>
      <c r="B88" s="123"/>
      <c r="C88" s="124"/>
      <c r="D88" s="81"/>
      <c r="E88" s="82"/>
      <c r="F88" s="81"/>
      <c r="G88" s="81"/>
      <c r="H88" s="81"/>
      <c r="I88" s="81"/>
      <c r="J88" s="85"/>
    </row>
    <row r="89" spans="1:10" ht="45.75" x14ac:dyDescent="0.25">
      <c r="A89" s="142" t="s">
        <v>170</v>
      </c>
      <c r="B89" s="127" t="s">
        <v>171</v>
      </c>
      <c r="C89" s="128" t="s">
        <v>172</v>
      </c>
      <c r="D89" s="129">
        <v>2182367.1</v>
      </c>
      <c r="E89" s="130">
        <v>2182367.1</v>
      </c>
      <c r="F89" s="129"/>
      <c r="G89" s="129"/>
      <c r="H89" s="129"/>
      <c r="I89" s="92">
        <f>E89+F89+G89+H89</f>
        <v>2182367.1</v>
      </c>
      <c r="J89" s="93">
        <f>D89-I89</f>
        <v>0</v>
      </c>
    </row>
    <row r="90" spans="1:10" ht="29.25" customHeight="1" x14ac:dyDescent="0.25">
      <c r="A90" s="142" t="s">
        <v>173</v>
      </c>
      <c r="B90" s="127" t="s">
        <v>162</v>
      </c>
      <c r="C90" s="128" t="s">
        <v>174</v>
      </c>
      <c r="D90" s="129"/>
      <c r="E90" s="130"/>
      <c r="F90" s="129"/>
      <c r="G90" s="129"/>
      <c r="H90" s="129"/>
      <c r="I90" s="92">
        <f>E90+F90+G90+H90</f>
        <v>0</v>
      </c>
      <c r="J90" s="78">
        <f>D90-I90</f>
        <v>0</v>
      </c>
    </row>
    <row r="91" spans="1:10" ht="29.25" customHeight="1" x14ac:dyDescent="0.25">
      <c r="A91" s="142" t="s">
        <v>175</v>
      </c>
      <c r="B91" s="127" t="s">
        <v>165</v>
      </c>
      <c r="C91" s="128" t="s">
        <v>176</v>
      </c>
      <c r="D91" s="129"/>
      <c r="E91" s="130"/>
      <c r="F91" s="129"/>
      <c r="G91" s="129"/>
      <c r="H91" s="129"/>
      <c r="I91" s="92">
        <f>E91+F91+G91+H91</f>
        <v>0</v>
      </c>
      <c r="J91" s="78">
        <f>D91-I91</f>
        <v>0</v>
      </c>
    </row>
    <row r="92" spans="1:10" ht="45.75" x14ac:dyDescent="0.25">
      <c r="A92" s="142" t="s">
        <v>177</v>
      </c>
      <c r="B92" s="132" t="s">
        <v>178</v>
      </c>
      <c r="C92" s="128" t="s">
        <v>179</v>
      </c>
      <c r="D92" s="129">
        <v>75908</v>
      </c>
      <c r="E92" s="130">
        <v>75908</v>
      </c>
      <c r="F92" s="129"/>
      <c r="G92" s="129"/>
      <c r="H92" s="129"/>
      <c r="I92" s="92">
        <f>E92+F92+G92+H92</f>
        <v>75908</v>
      </c>
      <c r="J92" s="78">
        <f>D92-I92</f>
        <v>0</v>
      </c>
    </row>
    <row r="93" spans="1:10" ht="31.5" customHeight="1" x14ac:dyDescent="0.25">
      <c r="A93" s="62" t="s">
        <v>180</v>
      </c>
      <c r="B93" s="127" t="s">
        <v>181</v>
      </c>
      <c r="C93" s="128" t="s">
        <v>182</v>
      </c>
      <c r="D93" s="92">
        <f>D95+D96+D97</f>
        <v>0</v>
      </c>
      <c r="E93" s="92">
        <f>E95+E96+E97</f>
        <v>0</v>
      </c>
      <c r="F93" s="92">
        <f>F95+F96+F97</f>
        <v>0</v>
      </c>
      <c r="G93" s="92">
        <f>G95+G96+G97</f>
        <v>0</v>
      </c>
      <c r="H93" s="92">
        <f>H95+H96+H97</f>
        <v>0</v>
      </c>
      <c r="I93" s="92">
        <f>E93+F93+G93+H93</f>
        <v>0</v>
      </c>
      <c r="J93" s="78">
        <f>D93-I93</f>
        <v>0</v>
      </c>
    </row>
    <row r="94" spans="1:10" ht="23.25" x14ac:dyDescent="0.25">
      <c r="A94" s="143" t="s">
        <v>183</v>
      </c>
      <c r="B94" s="123"/>
      <c r="C94" s="124"/>
      <c r="D94" s="81"/>
      <c r="E94" s="82"/>
      <c r="F94" s="81"/>
      <c r="G94" s="81"/>
      <c r="H94" s="81"/>
      <c r="I94" s="81"/>
      <c r="J94" s="85"/>
    </row>
    <row r="95" spans="1:10" ht="30" customHeight="1" x14ac:dyDescent="0.25">
      <c r="A95" s="142" t="s">
        <v>184</v>
      </c>
      <c r="B95" s="127" t="s">
        <v>185</v>
      </c>
      <c r="C95" s="128" t="s">
        <v>186</v>
      </c>
      <c r="D95" s="129"/>
      <c r="E95" s="130"/>
      <c r="F95" s="129"/>
      <c r="G95" s="129"/>
      <c r="H95" s="129"/>
      <c r="I95" s="92">
        <f>E95+F95+G95+H95</f>
        <v>0</v>
      </c>
      <c r="J95" s="93">
        <f>D95-I95</f>
        <v>0</v>
      </c>
    </row>
    <row r="96" spans="1:10" ht="36.75" customHeight="1" x14ac:dyDescent="0.25">
      <c r="A96" s="142" t="s">
        <v>187</v>
      </c>
      <c r="B96" s="127" t="s">
        <v>188</v>
      </c>
      <c r="C96" s="128" t="s">
        <v>189</v>
      </c>
      <c r="D96" s="129"/>
      <c r="E96" s="130"/>
      <c r="F96" s="129"/>
      <c r="G96" s="129"/>
      <c r="H96" s="129"/>
      <c r="I96" s="92">
        <f>E96+F96+G96+H96</f>
        <v>0</v>
      </c>
      <c r="J96" s="78">
        <f>D96-I96</f>
        <v>0</v>
      </c>
    </row>
    <row r="97" spans="1:10" ht="33.75" customHeight="1" x14ac:dyDescent="0.25">
      <c r="A97" s="98" t="s">
        <v>190</v>
      </c>
      <c r="B97" s="123" t="s">
        <v>191</v>
      </c>
      <c r="C97" s="144" t="s">
        <v>192</v>
      </c>
      <c r="D97" s="145"/>
      <c r="E97" s="146"/>
      <c r="F97" s="145"/>
      <c r="G97" s="129"/>
      <c r="H97" s="145"/>
      <c r="I97" s="147">
        <f>E97+F97+G97+H97</f>
        <v>0</v>
      </c>
      <c r="J97" s="148">
        <f>D97-I97</f>
        <v>0</v>
      </c>
    </row>
    <row r="98" spans="1:10" ht="37.5" customHeight="1" x14ac:dyDescent="0.25">
      <c r="A98" s="149" t="s">
        <v>193</v>
      </c>
      <c r="B98" s="150" t="s">
        <v>169</v>
      </c>
      <c r="C98" s="151"/>
      <c r="D98" s="76"/>
      <c r="E98" s="152"/>
      <c r="F98" s="76"/>
      <c r="G98" s="129"/>
      <c r="H98" s="76"/>
      <c r="I98" s="59">
        <f>E98+F98+G98+H98</f>
        <v>0</v>
      </c>
      <c r="J98" s="78">
        <f>D98-I98</f>
        <v>0</v>
      </c>
    </row>
    <row r="99" spans="1:10" ht="45" customHeight="1" thickBot="1" x14ac:dyDescent="0.3">
      <c r="A99" s="153" t="s">
        <v>194</v>
      </c>
      <c r="B99" s="154">
        <v>450</v>
      </c>
      <c r="C99" s="155" t="s">
        <v>66</v>
      </c>
      <c r="D99" s="156">
        <f>D18-D49-D98</f>
        <v>-302725.53000000119</v>
      </c>
      <c r="E99" s="156">
        <f>E18-E49-E98</f>
        <v>-220047.03000000119</v>
      </c>
      <c r="F99" s="156">
        <f>F18-F49-F98</f>
        <v>0</v>
      </c>
      <c r="G99" s="156">
        <f>G18-G49-G98</f>
        <v>-82678.5</v>
      </c>
      <c r="H99" s="156">
        <f>H18-H49-H98</f>
        <v>0</v>
      </c>
      <c r="I99" s="156">
        <f>E99+F99+G99+H99</f>
        <v>-302725.53000000119</v>
      </c>
      <c r="J99" s="157" t="s">
        <v>195</v>
      </c>
    </row>
  </sheetData>
  <mergeCells count="20">
    <mergeCell ref="A75:A76"/>
    <mergeCell ref="B75:B76"/>
    <mergeCell ref="C75:C76"/>
    <mergeCell ref="D75:D76"/>
    <mergeCell ref="E75:I75"/>
    <mergeCell ref="J75:J76"/>
    <mergeCell ref="J15:J16"/>
    <mergeCell ref="A46:A47"/>
    <mergeCell ref="B46:B47"/>
    <mergeCell ref="C46:C47"/>
    <mergeCell ref="D46:D47"/>
    <mergeCell ref="E46:I46"/>
    <mergeCell ref="J46:J47"/>
    <mergeCell ref="A2:H2"/>
    <mergeCell ref="A3:H3"/>
    <mergeCell ref="A15:A16"/>
    <mergeCell ref="B15:B16"/>
    <mergeCell ref="C15:C16"/>
    <mergeCell ref="D15:D16"/>
    <mergeCell ref="E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2016-03-15T08:50:03Z</dcterms:modified>
</cp:coreProperties>
</file>